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7795" windowHeight="13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W79" i="1"/>
  <c r="AW17"/>
  <c r="AW4"/>
  <c r="AS89"/>
  <c r="AR89"/>
  <c r="AP89"/>
  <c r="AO89"/>
  <c r="AM89"/>
  <c r="AL89"/>
  <c r="AK89"/>
  <c r="AJ89"/>
  <c r="AI89"/>
  <c r="AH89"/>
  <c r="AG89"/>
  <c r="AF89"/>
  <c r="AE89"/>
  <c r="AD89"/>
  <c r="AB89"/>
  <c r="AA89"/>
  <c r="Z89"/>
  <c r="X89"/>
  <c r="W89"/>
  <c r="V89"/>
  <c r="T89"/>
  <c r="S89"/>
  <c r="R89"/>
  <c r="P89"/>
  <c r="O89"/>
  <c r="N89"/>
  <c r="M89"/>
  <c r="L89"/>
  <c r="K89"/>
  <c r="J89"/>
  <c r="I89"/>
  <c r="H89"/>
  <c r="G89"/>
  <c r="F89"/>
  <c r="E89"/>
  <c r="AW54"/>
  <c r="AV54"/>
  <c r="AQ54"/>
  <c r="AN54"/>
  <c r="AU54" s="1"/>
  <c r="U54"/>
  <c r="AX54" s="1"/>
  <c r="AW70"/>
  <c r="AV70"/>
  <c r="AU70"/>
  <c r="AQ70"/>
  <c r="AN70"/>
  <c r="U70"/>
  <c r="AW56"/>
  <c r="AV56"/>
  <c r="AQ56"/>
  <c r="AN56"/>
  <c r="AU56" s="1"/>
  <c r="U56"/>
  <c r="AX56" s="1"/>
  <c r="AW76"/>
  <c r="AV76"/>
  <c r="AU76"/>
  <c r="AQ76"/>
  <c r="AN76"/>
  <c r="U76"/>
  <c r="AW78"/>
  <c r="AV78"/>
  <c r="AQ78"/>
  <c r="AN78"/>
  <c r="AU78" s="1"/>
  <c r="U78"/>
  <c r="AX78" s="1"/>
  <c r="AW69"/>
  <c r="AV69"/>
  <c r="AU69"/>
  <c r="AQ69"/>
  <c r="AN69"/>
  <c r="U69"/>
  <c r="AW39"/>
  <c r="AV39"/>
  <c r="AQ39"/>
  <c r="AN39"/>
  <c r="AU39" s="1"/>
  <c r="U39"/>
  <c r="AX39" s="1"/>
  <c r="AW68"/>
  <c r="AV68"/>
  <c r="AU68"/>
  <c r="AQ68"/>
  <c r="AN68"/>
  <c r="U68"/>
  <c r="AW25"/>
  <c r="AV25"/>
  <c r="AU25"/>
  <c r="AQ25"/>
  <c r="U25"/>
  <c r="AX25" s="1"/>
  <c r="AW64"/>
  <c r="AV64"/>
  <c r="AQ64"/>
  <c r="AX64" s="1"/>
  <c r="AN64"/>
  <c r="AU64" s="1"/>
  <c r="U64"/>
  <c r="AW31"/>
  <c r="AV31"/>
  <c r="AU31"/>
  <c r="AQ31"/>
  <c r="AN31"/>
  <c r="U31"/>
  <c r="AW29"/>
  <c r="AV29"/>
  <c r="AQ29"/>
  <c r="AX29" s="1"/>
  <c r="AN29"/>
  <c r="AU29" s="1"/>
  <c r="U29"/>
  <c r="AW18"/>
  <c r="AV18"/>
  <c r="AQ18"/>
  <c r="AN18"/>
  <c r="AU18" s="1"/>
  <c r="AY18" s="1"/>
  <c r="U18"/>
  <c r="AX18" s="1"/>
  <c r="AW14"/>
  <c r="AV14"/>
  <c r="AU14"/>
  <c r="AQ14"/>
  <c r="AX14" s="1"/>
  <c r="AN14"/>
  <c r="U14"/>
  <c r="AW59"/>
  <c r="AV59"/>
  <c r="AQ59"/>
  <c r="AN59"/>
  <c r="AU59" s="1"/>
  <c r="U59"/>
  <c r="AW74"/>
  <c r="AV74"/>
  <c r="AU74"/>
  <c r="AQ74"/>
  <c r="AN74"/>
  <c r="U74"/>
  <c r="AX74" s="1"/>
  <c r="AW6"/>
  <c r="AV6"/>
  <c r="AQ6"/>
  <c r="AX6" s="1"/>
  <c r="AN6"/>
  <c r="AU6" s="1"/>
  <c r="U6"/>
  <c r="AW65"/>
  <c r="AV65"/>
  <c r="AU65"/>
  <c r="AQ65"/>
  <c r="AX65" s="1"/>
  <c r="U65"/>
  <c r="AW2"/>
  <c r="AV2"/>
  <c r="AQ2"/>
  <c r="AN2"/>
  <c r="AU2" s="1"/>
  <c r="U2"/>
  <c r="AW87"/>
  <c r="AV87"/>
  <c r="AQ87"/>
  <c r="AN87"/>
  <c r="AU87" s="1"/>
  <c r="U87"/>
  <c r="AW24"/>
  <c r="AV24"/>
  <c r="AQ24"/>
  <c r="AX24" s="1"/>
  <c r="AN24"/>
  <c r="AU24" s="1"/>
  <c r="U24"/>
  <c r="AW40"/>
  <c r="AV40"/>
  <c r="AQ40"/>
  <c r="AX40" s="1"/>
  <c r="AN40"/>
  <c r="AU40" s="1"/>
  <c r="U40"/>
  <c r="AW5"/>
  <c r="AV5"/>
  <c r="AQ5"/>
  <c r="AN5"/>
  <c r="AU5" s="1"/>
  <c r="U5"/>
  <c r="AW75"/>
  <c r="AV75"/>
  <c r="AU75"/>
  <c r="AQ75"/>
  <c r="AX75" s="1"/>
  <c r="U75"/>
  <c r="AW71"/>
  <c r="AV71"/>
  <c r="AQ71"/>
  <c r="AN71"/>
  <c r="AU71" s="1"/>
  <c r="U71"/>
  <c r="AW42"/>
  <c r="AV42"/>
  <c r="AQ42"/>
  <c r="AN42"/>
  <c r="AU42" s="1"/>
  <c r="U42"/>
  <c r="AW86"/>
  <c r="AV86"/>
  <c r="AQ86"/>
  <c r="AN86"/>
  <c r="AU86" s="1"/>
  <c r="U86"/>
  <c r="AX86" s="1"/>
  <c r="AW26"/>
  <c r="AV26"/>
  <c r="AU26"/>
  <c r="AQ26"/>
  <c r="U26"/>
  <c r="AW50"/>
  <c r="AV50"/>
  <c r="AU50"/>
  <c r="AQ50"/>
  <c r="AN50"/>
  <c r="U50"/>
  <c r="AW85"/>
  <c r="AV85"/>
  <c r="AQ85"/>
  <c r="AN85"/>
  <c r="AU85" s="1"/>
  <c r="U85"/>
  <c r="AX85" s="1"/>
  <c r="AW53"/>
  <c r="AV53"/>
  <c r="AU53"/>
  <c r="AQ53"/>
  <c r="AN53"/>
  <c r="U53"/>
  <c r="AW62"/>
  <c r="AV62"/>
  <c r="AQ62"/>
  <c r="AN62"/>
  <c r="AU62" s="1"/>
  <c r="U62"/>
  <c r="AX62" s="1"/>
  <c r="AW55"/>
  <c r="AV55"/>
  <c r="AU55"/>
  <c r="AQ55"/>
  <c r="U55"/>
  <c r="AW32"/>
  <c r="AV32"/>
  <c r="AU32"/>
  <c r="AQ32"/>
  <c r="AX32" s="1"/>
  <c r="U32"/>
  <c r="AV79"/>
  <c r="AQ79"/>
  <c r="AN79"/>
  <c r="AU79" s="1"/>
  <c r="U79"/>
  <c r="AW13"/>
  <c r="AV13"/>
  <c r="AQ13"/>
  <c r="AN13"/>
  <c r="AU13" s="1"/>
  <c r="U13"/>
  <c r="AW34"/>
  <c r="AV34"/>
  <c r="AU34"/>
  <c r="AQ34"/>
  <c r="AX34" s="1"/>
  <c r="U34"/>
  <c r="AW66"/>
  <c r="AV66"/>
  <c r="AQ66"/>
  <c r="AN66"/>
  <c r="AU66" s="1"/>
  <c r="U66"/>
  <c r="AX66" s="1"/>
  <c r="AW23"/>
  <c r="AV23"/>
  <c r="AU23"/>
  <c r="AQ23"/>
  <c r="U23"/>
  <c r="AW49"/>
  <c r="AV49"/>
  <c r="AU49"/>
  <c r="AQ49"/>
  <c r="U49"/>
  <c r="AW20"/>
  <c r="AV20"/>
  <c r="AU20"/>
  <c r="AQ20"/>
  <c r="AN20"/>
  <c r="U20"/>
  <c r="AW38"/>
  <c r="AV38"/>
  <c r="AQ38"/>
  <c r="AX38" s="1"/>
  <c r="AN38"/>
  <c r="AU38" s="1"/>
  <c r="U38"/>
  <c r="AW41"/>
  <c r="AV41"/>
  <c r="AQ41"/>
  <c r="AN41"/>
  <c r="AU41" s="1"/>
  <c r="AY41" s="1"/>
  <c r="U41"/>
  <c r="AX41" s="1"/>
  <c r="AW36"/>
  <c r="AV36"/>
  <c r="AU36"/>
  <c r="AQ36"/>
  <c r="AX36" s="1"/>
  <c r="AN36"/>
  <c r="U36"/>
  <c r="AW27"/>
  <c r="AV27"/>
  <c r="AQ27"/>
  <c r="AN27"/>
  <c r="AU27" s="1"/>
  <c r="U27"/>
  <c r="AW9"/>
  <c r="AV9"/>
  <c r="AU9"/>
  <c r="AQ9"/>
  <c r="AX9" s="1"/>
  <c r="AN9"/>
  <c r="U9"/>
  <c r="AW37"/>
  <c r="AV37"/>
  <c r="AQ37"/>
  <c r="AN37"/>
  <c r="AU37" s="1"/>
  <c r="U37"/>
  <c r="AW21"/>
  <c r="AV21"/>
  <c r="AU21"/>
  <c r="AQ21"/>
  <c r="AX21" s="1"/>
  <c r="AN21"/>
  <c r="U21"/>
  <c r="AW7"/>
  <c r="AV7"/>
  <c r="AQ7"/>
  <c r="AN7"/>
  <c r="AU7" s="1"/>
  <c r="U7"/>
  <c r="AW12"/>
  <c r="AV12"/>
  <c r="AU12"/>
  <c r="AQ12"/>
  <c r="AX12" s="1"/>
  <c r="AN12"/>
  <c r="U12"/>
  <c r="AW80"/>
  <c r="AV80"/>
  <c r="AQ80"/>
  <c r="AX80" s="1"/>
  <c r="AN80"/>
  <c r="AU80" s="1"/>
  <c r="AY80" s="1"/>
  <c r="U80"/>
  <c r="AW60"/>
  <c r="AV60"/>
  <c r="AU60"/>
  <c r="AQ60"/>
  <c r="AN60"/>
  <c r="U60"/>
  <c r="AW11"/>
  <c r="AV11"/>
  <c r="AQ11"/>
  <c r="AX11" s="1"/>
  <c r="AN11"/>
  <c r="AU11" s="1"/>
  <c r="U11"/>
  <c r="AW67"/>
  <c r="AV67"/>
  <c r="AU67"/>
  <c r="AQ67"/>
  <c r="AN67"/>
  <c r="U67"/>
  <c r="AW52"/>
  <c r="AV52"/>
  <c r="AQ52"/>
  <c r="AX52" s="1"/>
  <c r="AN52"/>
  <c r="AU52" s="1"/>
  <c r="U52"/>
  <c r="AW44"/>
  <c r="AV44"/>
  <c r="AU44"/>
  <c r="AQ44"/>
  <c r="AX44" s="1"/>
  <c r="U44"/>
  <c r="AW84"/>
  <c r="AV84"/>
  <c r="AQ84"/>
  <c r="AN84"/>
  <c r="AU84" s="1"/>
  <c r="U84"/>
  <c r="AW47"/>
  <c r="AV47"/>
  <c r="AU47"/>
  <c r="AQ47"/>
  <c r="AX47" s="1"/>
  <c r="U47"/>
  <c r="AW73"/>
  <c r="AV73"/>
  <c r="AQ73"/>
  <c r="AN73"/>
  <c r="AU73" s="1"/>
  <c r="U73"/>
  <c r="AW43"/>
  <c r="AV43"/>
  <c r="AQ43"/>
  <c r="AN43"/>
  <c r="AU43" s="1"/>
  <c r="U43"/>
  <c r="AW45"/>
  <c r="AV45"/>
  <c r="AQ45"/>
  <c r="AN45"/>
  <c r="AU45" s="1"/>
  <c r="U45"/>
  <c r="AX45" s="1"/>
  <c r="AW57"/>
  <c r="AV57"/>
  <c r="AQ57"/>
  <c r="AN57"/>
  <c r="AU57" s="1"/>
  <c r="U57"/>
  <c r="AX57" s="1"/>
  <c r="AW58"/>
  <c r="AV58"/>
  <c r="AQ58"/>
  <c r="AN58"/>
  <c r="AU58" s="1"/>
  <c r="U58"/>
  <c r="AW33"/>
  <c r="AV33"/>
  <c r="AQ33"/>
  <c r="AN33"/>
  <c r="AU33" s="1"/>
  <c r="U33"/>
  <c r="AW10"/>
  <c r="AV10"/>
  <c r="AU10"/>
  <c r="AQ10"/>
  <c r="U10"/>
  <c r="AX10" s="1"/>
  <c r="AW35"/>
  <c r="AV35"/>
  <c r="AQ35"/>
  <c r="AN35"/>
  <c r="AU35" s="1"/>
  <c r="U35"/>
  <c r="AW30"/>
  <c r="AV30"/>
  <c r="AU30"/>
  <c r="AQ30"/>
  <c r="AN30"/>
  <c r="U30"/>
  <c r="AX30" s="1"/>
  <c r="AW8"/>
  <c r="AV8"/>
  <c r="AQ8"/>
  <c r="AN8"/>
  <c r="AU8" s="1"/>
  <c r="U8"/>
  <c r="AW22"/>
  <c r="AV22"/>
  <c r="AU22"/>
  <c r="AQ22"/>
  <c r="AN22"/>
  <c r="U22"/>
  <c r="AX22" s="1"/>
  <c r="AW48"/>
  <c r="AV48"/>
  <c r="AQ48"/>
  <c r="AN48"/>
  <c r="AU48" s="1"/>
  <c r="U48"/>
  <c r="AW15"/>
  <c r="AV15"/>
  <c r="AU15"/>
  <c r="AQ15"/>
  <c r="AN15"/>
  <c r="U15"/>
  <c r="AX15" s="1"/>
  <c r="AW3"/>
  <c r="AV3"/>
  <c r="AQ3"/>
  <c r="AN3"/>
  <c r="AU3" s="1"/>
  <c r="U3"/>
  <c r="AV17"/>
  <c r="AU17"/>
  <c r="AQ17"/>
  <c r="AN17"/>
  <c r="U17"/>
  <c r="AX17" s="1"/>
  <c r="AV4"/>
  <c r="AQ4"/>
  <c r="AN4"/>
  <c r="AU4" s="1"/>
  <c r="U4"/>
  <c r="AW28"/>
  <c r="AV28"/>
  <c r="AU28"/>
  <c r="AQ28"/>
  <c r="AN28"/>
  <c r="U28"/>
  <c r="AX28" s="1"/>
  <c r="AW77"/>
  <c r="AV77"/>
  <c r="AQ77"/>
  <c r="AN77"/>
  <c r="AU77" s="1"/>
  <c r="U77"/>
  <c r="AW83"/>
  <c r="AV83"/>
  <c r="AU83"/>
  <c r="AQ83"/>
  <c r="AN83"/>
  <c r="U83"/>
  <c r="AX83" s="1"/>
  <c r="AW61"/>
  <c r="AV61"/>
  <c r="AQ61"/>
  <c r="AN61"/>
  <c r="AU61" s="1"/>
  <c r="U61"/>
  <c r="AW19"/>
  <c r="AV19"/>
  <c r="AU19"/>
  <c r="AQ19"/>
  <c r="AN19"/>
  <c r="U19"/>
  <c r="AX19" s="1"/>
  <c r="AW51"/>
  <c r="AV51"/>
  <c r="AQ51"/>
  <c r="AN51"/>
  <c r="AU51" s="1"/>
  <c r="U51"/>
  <c r="AW16"/>
  <c r="AV16"/>
  <c r="AU16"/>
  <c r="AQ16"/>
  <c r="AN16"/>
  <c r="U16"/>
  <c r="AX16" s="1"/>
  <c r="AW82"/>
  <c r="AV82"/>
  <c r="AQ82"/>
  <c r="AN82"/>
  <c r="AU82" s="1"/>
  <c r="U82"/>
  <c r="AW63"/>
  <c r="AV63"/>
  <c r="AU63"/>
  <c r="AQ63"/>
  <c r="AN63"/>
  <c r="U63"/>
  <c r="AX63" s="1"/>
  <c r="AW46"/>
  <c r="AV46"/>
  <c r="AQ46"/>
  <c r="AN46"/>
  <c r="AU46" s="1"/>
  <c r="U46"/>
  <c r="AW72"/>
  <c r="AV72"/>
  <c r="AU72"/>
  <c r="AQ72"/>
  <c r="AN72"/>
  <c r="U72"/>
  <c r="AX72" s="1"/>
  <c r="AW81"/>
  <c r="AV81"/>
  <c r="AQ81"/>
  <c r="AQ89" s="1"/>
  <c r="AN81"/>
  <c r="AU81" s="1"/>
  <c r="U81"/>
  <c r="AW89" l="1"/>
  <c r="AY59"/>
  <c r="AY87"/>
  <c r="AY68"/>
  <c r="AY70"/>
  <c r="AY72"/>
  <c r="AY63"/>
  <c r="AY16"/>
  <c r="AY19"/>
  <c r="AY83"/>
  <c r="AY28"/>
  <c r="AY17"/>
  <c r="AY15"/>
  <c r="AY22"/>
  <c r="AY30"/>
  <c r="AY73"/>
  <c r="AY44"/>
  <c r="AY67"/>
  <c r="AY20"/>
  <c r="AX23"/>
  <c r="AY34"/>
  <c r="AY32"/>
  <c r="AX26"/>
  <c r="AY26" s="1"/>
  <c r="AY71"/>
  <c r="AY24"/>
  <c r="AY65"/>
  <c r="AY74"/>
  <c r="AX81"/>
  <c r="AY81" s="1"/>
  <c r="AX46"/>
  <c r="AX82"/>
  <c r="AY82" s="1"/>
  <c r="AX51"/>
  <c r="AY51" s="1"/>
  <c r="AX61"/>
  <c r="AY61" s="1"/>
  <c r="AX77"/>
  <c r="AX4"/>
  <c r="AY4" s="1"/>
  <c r="AX3"/>
  <c r="AY3" s="1"/>
  <c r="AX48"/>
  <c r="AY48" s="1"/>
  <c r="AX8"/>
  <c r="AX35"/>
  <c r="AY35" s="1"/>
  <c r="AY10"/>
  <c r="AX58"/>
  <c r="AY58" s="1"/>
  <c r="AY43"/>
  <c r="AX73"/>
  <c r="AX84"/>
  <c r="AX67"/>
  <c r="AX60"/>
  <c r="AY60" s="1"/>
  <c r="AX20"/>
  <c r="AX49"/>
  <c r="AX79"/>
  <c r="AX55"/>
  <c r="AY55" s="1"/>
  <c r="AX71"/>
  <c r="AX5"/>
  <c r="AX2"/>
  <c r="AX89" s="1"/>
  <c r="AX31"/>
  <c r="AY31" s="1"/>
  <c r="AY25"/>
  <c r="AV89"/>
  <c r="AX33"/>
  <c r="AY33" s="1"/>
  <c r="AX43"/>
  <c r="AX7"/>
  <c r="AY7" s="1"/>
  <c r="AX37"/>
  <c r="AY37" s="1"/>
  <c r="AX27"/>
  <c r="AY27" s="1"/>
  <c r="AX13"/>
  <c r="AY13" s="1"/>
  <c r="AX53"/>
  <c r="AY53" s="1"/>
  <c r="AX50"/>
  <c r="AY50" s="1"/>
  <c r="AX42"/>
  <c r="AY42" s="1"/>
  <c r="AX87"/>
  <c r="AX59"/>
  <c r="AX68"/>
  <c r="AX69"/>
  <c r="AY69" s="1"/>
  <c r="AX76"/>
  <c r="AY76" s="1"/>
  <c r="AX70"/>
  <c r="AY62"/>
  <c r="AY85"/>
  <c r="AY40"/>
  <c r="AY39"/>
  <c r="AY78"/>
  <c r="AY56"/>
  <c r="AY54"/>
  <c r="AY46"/>
  <c r="AY77"/>
  <c r="AY8"/>
  <c r="AY45"/>
  <c r="AY47"/>
  <c r="AY84"/>
  <c r="AY52"/>
  <c r="AY11"/>
  <c r="AY38"/>
  <c r="AY23"/>
  <c r="AY66"/>
  <c r="AY79"/>
  <c r="AY86"/>
  <c r="AY75"/>
  <c r="AY5"/>
  <c r="AY6"/>
  <c r="AY29"/>
  <c r="AY64"/>
  <c r="AY57"/>
  <c r="AY12"/>
  <c r="AY21"/>
  <c r="AY9"/>
  <c r="AY36"/>
  <c r="AY49"/>
  <c r="AY14"/>
  <c r="AU89"/>
  <c r="U89"/>
  <c r="AY2" l="1"/>
  <c r="AY89" s="1"/>
</calcChain>
</file>

<file path=xl/sharedStrings.xml><?xml version="1.0" encoding="utf-8"?>
<sst xmlns="http://schemas.openxmlformats.org/spreadsheetml/2006/main" count="119" uniqueCount="117">
  <si>
    <t>5 digit</t>
  </si>
  <si>
    <t>Survey</t>
  </si>
  <si>
    <t>Syllabus Quiz</t>
  </si>
  <si>
    <t>Generalzing how musical instruments work</t>
  </si>
  <si>
    <t>Sound and Wave Basics</t>
  </si>
  <si>
    <t xml:space="preserve">RQ 1 </t>
  </si>
  <si>
    <t>R #1 NGSS applied to Sound and Music activities</t>
  </si>
  <si>
    <t>Q 1</t>
  </si>
  <si>
    <t>Q 2 Sound and Music</t>
  </si>
  <si>
    <t>Echo HW</t>
  </si>
  <si>
    <t>Echo outside activity</t>
  </si>
  <si>
    <t>Matter Mystery WS in class</t>
  </si>
  <si>
    <t>Q 3</t>
  </si>
  <si>
    <t>Q 4 Matter</t>
  </si>
  <si>
    <t>RQ 2</t>
  </si>
  <si>
    <t>EC balloon liquid</t>
  </si>
  <si>
    <t>Mass Mystery essay</t>
  </si>
  <si>
    <t>E 1 MC</t>
  </si>
  <si>
    <t>E 1 SA</t>
  </si>
  <si>
    <t>E1</t>
  </si>
  <si>
    <t>RQ 3</t>
  </si>
  <si>
    <t>Energy Flow HW</t>
    <phoneticPr fontId="0" type="noConversion"/>
  </si>
  <si>
    <t>Generators HW</t>
  </si>
  <si>
    <t>R #2</t>
  </si>
  <si>
    <t>Q 5</t>
  </si>
  <si>
    <t>Q 6 Energy</t>
  </si>
  <si>
    <t>Sticky Notes</t>
  </si>
  <si>
    <t>RQ 4</t>
  </si>
  <si>
    <t>Q7</t>
  </si>
  <si>
    <t>Q8</t>
  </si>
  <si>
    <t>HW motion pg 1,2</t>
  </si>
  <si>
    <t>HW motion pg 8</t>
  </si>
  <si>
    <t>RQ 5</t>
  </si>
  <si>
    <t>Newton's third law and common sense</t>
  </si>
  <si>
    <t>HW Newton's 3rd law</t>
  </si>
  <si>
    <t>Q9</t>
  </si>
  <si>
    <t>Q 10 MC</t>
  </si>
  <si>
    <t>Q 10 SA</t>
  </si>
  <si>
    <t>E 2 MC</t>
  </si>
  <si>
    <t>E 2 SA</t>
  </si>
  <si>
    <t>E 2 Total</t>
  </si>
  <si>
    <t>Clickers</t>
  </si>
  <si>
    <t>Quizzes</t>
  </si>
  <si>
    <t xml:space="preserve">HW </t>
  </si>
  <si>
    <t>In class</t>
  </si>
  <si>
    <t>Exams</t>
  </si>
  <si>
    <t>Total w/out lab</t>
  </si>
  <si>
    <t>81966</t>
  </si>
  <si>
    <t>49786</t>
  </si>
  <si>
    <t>75823</t>
  </si>
  <si>
    <t>58135</t>
  </si>
  <si>
    <t>08091</t>
  </si>
  <si>
    <t>72895</t>
  </si>
  <si>
    <t>88789</t>
  </si>
  <si>
    <t>14369</t>
  </si>
  <si>
    <t>00806</t>
  </si>
  <si>
    <t>07002</t>
  </si>
  <si>
    <t>00524</t>
  </si>
  <si>
    <t>06281</t>
  </si>
  <si>
    <t>52559</t>
  </si>
  <si>
    <t>09203</t>
  </si>
  <si>
    <t>02495</t>
  </si>
  <si>
    <t>17611</t>
  </si>
  <si>
    <t>28061</t>
  </si>
  <si>
    <t>03300</t>
  </si>
  <si>
    <t>23710</t>
  </si>
  <si>
    <t>71723</t>
  </si>
  <si>
    <t>71095</t>
  </si>
  <si>
    <t>49000</t>
  </si>
  <si>
    <t>82316</t>
  </si>
  <si>
    <t>51373</t>
  </si>
  <si>
    <t xml:space="preserve"> </t>
  </si>
  <si>
    <t>45630</t>
  </si>
  <si>
    <t>61295</t>
  </si>
  <si>
    <t>81095</t>
  </si>
  <si>
    <t>03621</t>
  </si>
  <si>
    <t>71982</t>
  </si>
  <si>
    <t>04195</t>
  </si>
  <si>
    <t>02116</t>
  </si>
  <si>
    <t>09129</t>
  </si>
  <si>
    <t>02793</t>
  </si>
  <si>
    <t>13580</t>
  </si>
  <si>
    <t>31994</t>
  </si>
  <si>
    <t>38033</t>
  </si>
  <si>
    <t>33319</t>
  </si>
  <si>
    <t>08283</t>
  </si>
  <si>
    <t>09326</t>
  </si>
  <si>
    <t>81020</t>
  </si>
  <si>
    <t>25763</t>
  </si>
  <si>
    <t>04249</t>
  </si>
  <si>
    <t>63426</t>
  </si>
  <si>
    <t>73238</t>
  </si>
  <si>
    <t>62347</t>
  </si>
  <si>
    <t>57221</t>
  </si>
  <si>
    <t>12260</t>
  </si>
  <si>
    <t>41095</t>
  </si>
  <si>
    <t>81790</t>
  </si>
  <si>
    <t>83388</t>
  </si>
  <si>
    <t>01221</t>
  </si>
  <si>
    <t>35192</t>
  </si>
  <si>
    <t>09850</t>
  </si>
  <si>
    <t>00328</t>
  </si>
  <si>
    <t>01223</t>
  </si>
  <si>
    <t>82800</t>
  </si>
  <si>
    <t>71894</t>
  </si>
  <si>
    <t>05259</t>
  </si>
  <si>
    <t>07520</t>
  </si>
  <si>
    <t>15190</t>
  </si>
  <si>
    <t>20148</t>
  </si>
  <si>
    <t>76372</t>
  </si>
  <si>
    <t>11221</t>
  </si>
  <si>
    <t>33333</t>
  </si>
  <si>
    <t>92301</t>
  </si>
  <si>
    <t>83418</t>
  </si>
  <si>
    <t>69170</t>
  </si>
  <si>
    <t>A clicker score in red means your clicker was not returned so the points are not counted in your grade.</t>
  </si>
  <si>
    <t>Q10Tot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</si>
</sst>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NumberFormat="1" applyFont="1" applyAlignment="1">
      <alignment horizontal="right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3" borderId="0" xfId="0" applyFont="1" applyFill="1"/>
    <xf numFmtId="0" fontId="4" fillId="0" borderId="0" xfId="0" applyFont="1" applyFill="1"/>
    <xf numFmtId="0" fontId="5" fillId="0" borderId="0" xfId="0" applyFont="1" applyFill="1"/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0" fillId="2" borderId="0" xfId="0" applyFill="1"/>
    <xf numFmtId="0" fontId="0" fillId="0" borderId="0" xfId="0" applyFont="1" applyFill="1"/>
    <xf numFmtId="0" fontId="4" fillId="3" borderId="0" xfId="0" applyFont="1" applyFill="1"/>
    <xf numFmtId="0" fontId="4" fillId="0" borderId="0" xfId="0" applyFont="1" applyFill="1" applyBorder="1"/>
    <xf numFmtId="0" fontId="4" fillId="2" borderId="0" xfId="0" applyFont="1" applyFill="1"/>
    <xf numFmtId="0" fontId="6" fillId="0" borderId="0" xfId="1" applyFont="1"/>
    <xf numFmtId="0" fontId="7" fillId="0" borderId="0" xfId="0" applyFont="1" applyFill="1"/>
    <xf numFmtId="0" fontId="0" fillId="3" borderId="0" xfId="0" applyFill="1"/>
    <xf numFmtId="0" fontId="0" fillId="3" borderId="0" xfId="0" applyFont="1" applyFill="1"/>
    <xf numFmtId="0" fontId="8" fillId="0" borderId="0" xfId="0" applyFont="1"/>
    <xf numFmtId="0" fontId="4" fillId="4" borderId="0" xfId="0" applyFont="1" applyFill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0" fillId="2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4" fillId="3" borderId="1" xfId="0" applyFont="1" applyFill="1" applyBorder="1"/>
    <xf numFmtId="0" fontId="4" fillId="2" borderId="1" xfId="0" applyFont="1" applyFill="1" applyBorder="1"/>
    <xf numFmtId="0" fontId="6" fillId="0" borderId="1" xfId="1" applyFont="1" applyBorder="1"/>
    <xf numFmtId="0" fontId="7" fillId="0" borderId="1" xfId="0" applyFont="1" applyFill="1" applyBorder="1"/>
    <xf numFmtId="0" fontId="0" fillId="3" borderId="1" xfId="0" applyFill="1" applyBorder="1"/>
    <xf numFmtId="0" fontId="0" fillId="0" borderId="1" xfId="0" applyBorder="1"/>
    <xf numFmtId="0" fontId="3" fillId="0" borderId="1" xfId="0" applyFont="1" applyFill="1" applyBorder="1"/>
    <xf numFmtId="0" fontId="0" fillId="3" borderId="1" xfId="0" applyFont="1" applyFill="1" applyBorder="1"/>
    <xf numFmtId="0" fontId="0" fillId="2" borderId="0" xfId="0" applyFont="1" applyFill="1"/>
    <xf numFmtId="49" fontId="4" fillId="5" borderId="0" xfId="0" applyNumberFormat="1" applyFont="1" applyFill="1" applyAlignment="1">
      <alignment horizontal="right"/>
    </xf>
    <xf numFmtId="0" fontId="4" fillId="5" borderId="0" xfId="0" applyFont="1" applyFill="1"/>
    <xf numFmtId="0" fontId="0" fillId="5" borderId="0" xfId="0" applyFont="1" applyFill="1"/>
    <xf numFmtId="0" fontId="4" fillId="5" borderId="0" xfId="0" applyFont="1" applyFill="1" applyBorder="1"/>
    <xf numFmtId="0" fontId="6" fillId="5" borderId="0" xfId="1" applyFont="1" applyFill="1"/>
    <xf numFmtId="0" fontId="7" fillId="5" borderId="0" xfId="0" applyFont="1" applyFill="1"/>
    <xf numFmtId="0" fontId="0" fillId="5" borderId="0" xfId="0" applyFill="1"/>
    <xf numFmtId="0" fontId="3" fillId="5" borderId="0" xfId="0" applyFont="1" applyFill="1"/>
    <xf numFmtId="0" fontId="5" fillId="0" borderId="1" xfId="0" applyFont="1" applyFill="1" applyBorder="1"/>
    <xf numFmtId="0" fontId="0" fillId="0" borderId="0" xfId="0" applyFill="1"/>
    <xf numFmtId="0" fontId="4" fillId="0" borderId="0" xfId="0" applyNumberFormat="1" applyFont="1" applyAlignment="1">
      <alignment horizontal="right"/>
    </xf>
    <xf numFmtId="0" fontId="2" fillId="0" borderId="0" xfId="0" applyFont="1"/>
    <xf numFmtId="0" fontId="8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9"/>
  <sheetViews>
    <sheetView tabSelected="1" topLeftCell="Z1" workbookViewId="0">
      <selection activeCell="AR4" sqref="AR4"/>
    </sheetView>
  </sheetViews>
  <sheetFormatPr defaultRowHeight="15"/>
  <cols>
    <col min="2" max="35" width="5" customWidth="1"/>
    <col min="36" max="36" width="0.42578125" customWidth="1"/>
    <col min="37" max="50" width="5" customWidth="1"/>
    <col min="51" max="51" width="5" style="44" customWidth="1"/>
  </cols>
  <sheetData>
    <row r="1" spans="1:51">
      <c r="A1" s="1" t="s">
        <v>0</v>
      </c>
      <c r="B1" s="2" t="s">
        <v>1</v>
      </c>
      <c r="C1" s="2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4" t="s">
        <v>6</v>
      </c>
      <c r="I1" s="5" t="s">
        <v>7</v>
      </c>
      <c r="J1" s="5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5" t="s">
        <v>13</v>
      </c>
      <c r="P1" s="3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3" t="s">
        <v>20</v>
      </c>
      <c r="W1" s="4" t="s">
        <v>21</v>
      </c>
      <c r="X1" s="4" t="s">
        <v>22</v>
      </c>
      <c r="Y1" s="4" t="s">
        <v>23</v>
      </c>
      <c r="Z1" s="5" t="s">
        <v>24</v>
      </c>
      <c r="AA1" s="5" t="s">
        <v>25</v>
      </c>
      <c r="AB1" s="4" t="s">
        <v>26</v>
      </c>
      <c r="AC1" s="3" t="s">
        <v>27</v>
      </c>
      <c r="AD1" s="5" t="s">
        <v>28</v>
      </c>
      <c r="AE1" s="5" t="s">
        <v>29</v>
      </c>
      <c r="AF1" s="4" t="s">
        <v>30</v>
      </c>
      <c r="AG1" s="4" t="s">
        <v>31</v>
      </c>
      <c r="AH1" s="3" t="s">
        <v>32</v>
      </c>
      <c r="AI1" s="4" t="s">
        <v>33</v>
      </c>
      <c r="AJ1" s="4" t="s">
        <v>34</v>
      </c>
      <c r="AK1" s="5" t="s">
        <v>35</v>
      </c>
      <c r="AL1" s="5" t="s">
        <v>36</v>
      </c>
      <c r="AM1" s="5" t="s">
        <v>37</v>
      </c>
      <c r="AN1" s="5" t="s">
        <v>116</v>
      </c>
      <c r="AO1" s="4" t="s">
        <v>38</v>
      </c>
      <c r="AP1" s="4" t="s">
        <v>39</v>
      </c>
      <c r="AQ1" s="4" t="s">
        <v>40</v>
      </c>
      <c r="AR1" s="4" t="s">
        <v>41</v>
      </c>
      <c r="AS1" s="4" t="s">
        <v>1</v>
      </c>
      <c r="AT1" s="6"/>
      <c r="AU1" s="4" t="s">
        <v>42</v>
      </c>
      <c r="AV1" s="4" t="s">
        <v>43</v>
      </c>
      <c r="AW1" s="4" t="s">
        <v>44</v>
      </c>
      <c r="AX1" s="4" t="s">
        <v>45</v>
      </c>
      <c r="AY1" s="7" t="s">
        <v>46</v>
      </c>
    </row>
    <row r="2" spans="1:51">
      <c r="A2" s="8" t="s">
        <v>101</v>
      </c>
      <c r="B2" s="9">
        <v>10</v>
      </c>
      <c r="C2" s="9">
        <v>10</v>
      </c>
      <c r="D2" s="10"/>
      <c r="E2" s="6">
        <v>8</v>
      </c>
      <c r="F2" s="6">
        <v>10</v>
      </c>
      <c r="G2" s="10">
        <v>100</v>
      </c>
      <c r="H2" s="11">
        <v>77</v>
      </c>
      <c r="I2" s="12">
        <v>100</v>
      </c>
      <c r="J2" s="12">
        <v>78</v>
      </c>
      <c r="K2" s="13">
        <v>10</v>
      </c>
      <c r="L2" s="6">
        <v>3</v>
      </c>
      <c r="M2" s="6">
        <v>4</v>
      </c>
      <c r="N2" s="12">
        <v>100</v>
      </c>
      <c r="O2" s="12">
        <v>95</v>
      </c>
      <c r="P2" s="14">
        <v>100</v>
      </c>
      <c r="Q2" s="6"/>
      <c r="R2" s="6">
        <v>9</v>
      </c>
      <c r="S2" s="15">
        <v>81</v>
      </c>
      <c r="T2" s="16">
        <v>12</v>
      </c>
      <c r="U2" s="6">
        <f>S2+T2</f>
        <v>93</v>
      </c>
      <c r="V2" s="14">
        <v>100</v>
      </c>
      <c r="W2" s="6">
        <v>5</v>
      </c>
      <c r="X2" s="6">
        <v>7</v>
      </c>
      <c r="Y2" s="6">
        <v>45</v>
      </c>
      <c r="Z2" s="12">
        <v>40</v>
      </c>
      <c r="AA2" s="12">
        <v>21</v>
      </c>
      <c r="AB2" s="6">
        <v>3</v>
      </c>
      <c r="AC2" s="10">
        <v>28</v>
      </c>
      <c r="AD2" s="12">
        <v>30</v>
      </c>
      <c r="AE2" s="12"/>
      <c r="AF2" s="6">
        <v>9</v>
      </c>
      <c r="AG2" s="11">
        <v>7.5</v>
      </c>
      <c r="AH2" s="10">
        <v>30</v>
      </c>
      <c r="AI2" s="6"/>
      <c r="AJ2" s="6"/>
      <c r="AK2" s="12">
        <v>70</v>
      </c>
      <c r="AL2" s="17">
        <v>50</v>
      </c>
      <c r="AM2" s="18">
        <v>7</v>
      </c>
      <c r="AN2" s="12">
        <f>(AL2+AM2)/0.7</f>
        <v>81.428571428571431</v>
      </c>
      <c r="AO2">
        <v>80</v>
      </c>
      <c r="AP2" s="11">
        <v>10</v>
      </c>
      <c r="AQ2" s="6">
        <f>+AO2+AP2</f>
        <v>90</v>
      </c>
      <c r="AR2">
        <v>137</v>
      </c>
      <c r="AS2" s="11">
        <v>10</v>
      </c>
      <c r="AT2" s="6"/>
      <c r="AU2" s="4">
        <f>((D2+G2+P2+V2+AC2/0.3+AH2/0.3)/5+(I2+J2+N2+O2+Z2/0.4+AA2/0.36+AD2/0.3+AE2/0.3+AK2/0.7+(AN2))/9*2)/3</f>
        <v>93.093474426807759</v>
      </c>
      <c r="AV2" s="4">
        <f>(F2+K2+H2/4+2*R2+X2+AF2+AG2)/0.9</f>
        <v>89.722222222222214</v>
      </c>
      <c r="AW2" s="4">
        <f>((E2/2+L2+M2+W2+AB2+AI2)/0.34*0.75+AR2/139*25)+AS2+C2</f>
        <v>86.552052475666528</v>
      </c>
      <c r="AX2" s="4">
        <f>(U2+AQ2)/2</f>
        <v>91.5</v>
      </c>
      <c r="AY2" s="7">
        <f>(AU2*0.25+AX2*0.3+AV2*0.15+AW2*0.1)/0.8</f>
        <v>91.046133984502404</v>
      </c>
    </row>
    <row r="3" spans="1:51">
      <c r="A3" s="8" t="s">
        <v>57</v>
      </c>
      <c r="B3" s="9">
        <v>10</v>
      </c>
      <c r="C3" s="9">
        <v>10</v>
      </c>
      <c r="D3" s="10"/>
      <c r="E3" s="6">
        <v>7</v>
      </c>
      <c r="F3" s="6">
        <v>10</v>
      </c>
      <c r="G3" s="10">
        <v>100</v>
      </c>
      <c r="H3" s="11">
        <v>69.5</v>
      </c>
      <c r="I3" s="12">
        <v>100</v>
      </c>
      <c r="J3" s="12">
        <v>68.5</v>
      </c>
      <c r="K3" s="6"/>
      <c r="L3" s="6">
        <v>4</v>
      </c>
      <c r="M3" s="6">
        <v>5</v>
      </c>
      <c r="N3" s="12">
        <v>100</v>
      </c>
      <c r="O3" s="18">
        <v>77</v>
      </c>
      <c r="P3" s="34">
        <v>100</v>
      </c>
      <c r="Q3" s="11"/>
      <c r="R3" s="6">
        <v>7</v>
      </c>
      <c r="S3" s="15">
        <v>51</v>
      </c>
      <c r="T3" s="16">
        <v>2</v>
      </c>
      <c r="U3" s="6">
        <f>S3+T3</f>
        <v>53</v>
      </c>
      <c r="V3" s="14">
        <v>100</v>
      </c>
      <c r="W3" s="6">
        <v>5</v>
      </c>
      <c r="X3" s="6">
        <v>8</v>
      </c>
      <c r="Y3" s="6">
        <v>56</v>
      </c>
      <c r="Z3" s="12">
        <v>40</v>
      </c>
      <c r="AA3" s="12"/>
      <c r="AB3" s="6"/>
      <c r="AC3" s="10">
        <v>30</v>
      </c>
      <c r="AD3" s="12">
        <v>30</v>
      </c>
      <c r="AE3" s="12">
        <v>24</v>
      </c>
      <c r="AF3" s="6">
        <v>6</v>
      </c>
      <c r="AG3" s="11">
        <v>8.5</v>
      </c>
      <c r="AH3" s="10">
        <v>30</v>
      </c>
      <c r="AI3" s="6"/>
      <c r="AJ3" s="6"/>
      <c r="AK3" s="12">
        <v>70</v>
      </c>
      <c r="AL3" s="17">
        <v>42</v>
      </c>
      <c r="AM3" s="12">
        <v>0</v>
      </c>
      <c r="AN3" s="12">
        <f>(AL3+AM3)/0.7</f>
        <v>60.000000000000007</v>
      </c>
      <c r="AO3">
        <v>65</v>
      </c>
      <c r="AP3" s="11">
        <v>1</v>
      </c>
      <c r="AQ3" s="6">
        <f>+AO3+AP3</f>
        <v>66</v>
      </c>
      <c r="AR3">
        <v>95</v>
      </c>
      <c r="AS3" s="11">
        <v>10</v>
      </c>
      <c r="AT3" s="6"/>
      <c r="AU3" s="4">
        <f>((D3+G3+P3+V3+AC3/0.3+AH3/0.3)/5+(I3+J3+N3+O3+Z3/0.4+AA3/0.36+AD3/0.3+AE3/0.3+AK3/0.7+(AN3))/9*2)/3</f>
        <v>91.518518518518519</v>
      </c>
      <c r="AV3" s="4">
        <f>(F3+K3+H3/4+2*R3+X3+AF3+AG3)/0.9</f>
        <v>70.972222222222214</v>
      </c>
      <c r="AW3" s="4">
        <f>((E3/2+L3+M3+W3+AB3+AI3)/0.34*0.75+AR3/139*25)+AS3+C3</f>
        <v>75.689272111722389</v>
      </c>
      <c r="AX3" s="4">
        <f>(U3+AQ3)/2</f>
        <v>59.5</v>
      </c>
      <c r="AY3" s="7">
        <f>(AU3*0.25+AX3*0.3+AV3*0.15+AW3*0.1)/0.8</f>
        <v>73.680487717668981</v>
      </c>
    </row>
    <row r="4" spans="1:51">
      <c r="A4" s="8" t="s">
        <v>55</v>
      </c>
      <c r="B4" s="9">
        <v>10</v>
      </c>
      <c r="C4" s="9">
        <v>10</v>
      </c>
      <c r="D4" s="10"/>
      <c r="E4" s="6">
        <v>8</v>
      </c>
      <c r="F4" s="6">
        <v>10</v>
      </c>
      <c r="G4" s="10">
        <v>83.333333333333343</v>
      </c>
      <c r="H4" s="11">
        <v>76</v>
      </c>
      <c r="I4" s="12">
        <v>100</v>
      </c>
      <c r="J4" s="12">
        <v>57.5</v>
      </c>
      <c r="K4" s="13">
        <v>10</v>
      </c>
      <c r="L4" s="6">
        <v>4</v>
      </c>
      <c r="M4" s="6">
        <v>2</v>
      </c>
      <c r="N4" s="12">
        <v>100</v>
      </c>
      <c r="O4" s="12">
        <v>40</v>
      </c>
      <c r="P4" s="14">
        <v>100</v>
      </c>
      <c r="Q4" s="6"/>
      <c r="R4" s="6">
        <v>4</v>
      </c>
      <c r="S4" s="15">
        <v>48</v>
      </c>
      <c r="T4" s="16">
        <v>4.5</v>
      </c>
      <c r="U4" s="6">
        <f>S4+T4</f>
        <v>52.5</v>
      </c>
      <c r="V4" s="14">
        <v>100</v>
      </c>
      <c r="W4" s="6">
        <v>5</v>
      </c>
      <c r="X4" s="6">
        <v>6</v>
      </c>
      <c r="Y4" s="6">
        <v>51</v>
      </c>
      <c r="Z4" s="12">
        <v>40</v>
      </c>
      <c r="AA4" s="12">
        <v>15.5</v>
      </c>
      <c r="AB4" s="6">
        <v>4</v>
      </c>
      <c r="AC4" s="10">
        <v>30</v>
      </c>
      <c r="AD4" s="12">
        <v>30</v>
      </c>
      <c r="AE4" s="12"/>
      <c r="AF4" s="11">
        <v>3</v>
      </c>
      <c r="AG4" s="11">
        <v>5</v>
      </c>
      <c r="AH4" s="10">
        <v>30</v>
      </c>
      <c r="AI4" s="6"/>
      <c r="AJ4" s="6"/>
      <c r="AK4" s="12">
        <v>70</v>
      </c>
      <c r="AL4" s="17">
        <v>34</v>
      </c>
      <c r="AM4" s="18">
        <v>0</v>
      </c>
      <c r="AN4" s="12">
        <f>(AL4+AM4)/0.7</f>
        <v>48.571428571428577</v>
      </c>
      <c r="AO4">
        <v>62.5</v>
      </c>
      <c r="AP4" s="11">
        <v>0</v>
      </c>
      <c r="AQ4" s="6">
        <f>+AO4+AP4</f>
        <v>62.5</v>
      </c>
      <c r="AR4" s="19">
        <v>124</v>
      </c>
      <c r="AS4" s="11">
        <v>10</v>
      </c>
      <c r="AT4" s="6"/>
      <c r="AU4" s="4">
        <f>((D4+G4+P4+V4+AC4/0.3+AH4/0.3)/5+(I4+J4+N4+O4+Z4/0.4+AA4/0.36+AD4/0.3+AE4/0.3+AK4/0.7+(AN4))/9*2)/3</f>
        <v>83.268665490887713</v>
      </c>
      <c r="AV4" s="4">
        <f>(F4+K4+H4/4+2*R4+X4+AF4+AG4)/0.9</f>
        <v>67.777777777777771</v>
      </c>
      <c r="AW4" s="4">
        <f>((E4/2+L4+M4+W4+AB4+AI4)/0.34*0.75)+AS4+C4</f>
        <v>61.911764705882348</v>
      </c>
      <c r="AX4" s="4">
        <f>(U4+AQ4)/2</f>
        <v>57.5</v>
      </c>
      <c r="AY4" s="7">
        <f>(AU4*0.25+AX4*0.3+AV4*0.15+AW4*0.1)/0.8</f>
        <v>68.031261887471032</v>
      </c>
    </row>
    <row r="5" spans="1:51">
      <c r="A5" s="8" t="s">
        <v>98</v>
      </c>
      <c r="B5" s="9">
        <v>10</v>
      </c>
      <c r="C5" s="9">
        <v>10</v>
      </c>
      <c r="D5" s="10"/>
      <c r="E5" s="6">
        <v>9</v>
      </c>
      <c r="F5" s="6">
        <v>10</v>
      </c>
      <c r="G5" s="10">
        <v>100</v>
      </c>
      <c r="H5" s="11">
        <v>76</v>
      </c>
      <c r="I5" s="12">
        <v>100</v>
      </c>
      <c r="J5" s="12">
        <v>88</v>
      </c>
      <c r="K5" s="13">
        <v>10</v>
      </c>
      <c r="L5" s="6">
        <v>5</v>
      </c>
      <c r="M5" s="6">
        <v>5</v>
      </c>
      <c r="N5" s="12">
        <v>100</v>
      </c>
      <c r="O5" s="12"/>
      <c r="P5" s="14">
        <v>100</v>
      </c>
      <c r="Q5" s="6"/>
      <c r="R5" s="6">
        <v>8</v>
      </c>
      <c r="S5" s="15">
        <v>72</v>
      </c>
      <c r="T5" s="16">
        <v>4</v>
      </c>
      <c r="U5" s="6">
        <f>S5+T5</f>
        <v>76</v>
      </c>
      <c r="V5" s="14">
        <v>100</v>
      </c>
      <c r="W5" s="6">
        <v>5</v>
      </c>
      <c r="X5" s="6">
        <v>10</v>
      </c>
      <c r="Y5" s="6">
        <v>75</v>
      </c>
      <c r="Z5" s="12">
        <v>40</v>
      </c>
      <c r="AA5" s="12">
        <v>27.5</v>
      </c>
      <c r="AB5" s="6">
        <v>4</v>
      </c>
      <c r="AC5" s="10">
        <v>30</v>
      </c>
      <c r="AD5" s="12">
        <v>30</v>
      </c>
      <c r="AE5" s="12">
        <v>20</v>
      </c>
      <c r="AF5" s="6">
        <v>10</v>
      </c>
      <c r="AG5" s="11">
        <v>8.5</v>
      </c>
      <c r="AH5" s="10">
        <v>30</v>
      </c>
      <c r="AI5" s="6">
        <v>5</v>
      </c>
      <c r="AJ5" s="6"/>
      <c r="AK5" s="12">
        <v>70</v>
      </c>
      <c r="AL5" s="17">
        <v>50</v>
      </c>
      <c r="AM5" s="12">
        <v>2</v>
      </c>
      <c r="AN5" s="12">
        <f>(AL5+AM5)/0.7</f>
        <v>74.285714285714292</v>
      </c>
      <c r="AO5">
        <v>82.5</v>
      </c>
      <c r="AP5" s="11">
        <v>10.5</v>
      </c>
      <c r="AQ5" s="6">
        <f>+AO5+AP5</f>
        <v>93</v>
      </c>
      <c r="AR5">
        <v>137</v>
      </c>
      <c r="AS5" s="11"/>
      <c r="AT5" s="6"/>
      <c r="AU5" s="4">
        <f>((D5+G5+P5+V5+AC5/0.3+AH5/0.3)/5+(I5+J5+N5+O5+Z5/0.4+AA5/0.36+AD5/0.3+AE5/0.3+AK5/0.7+(AN5))/9*2)/3</f>
        <v>92.988242210464435</v>
      </c>
      <c r="AV5" s="4">
        <f>(F5+K5+H5/4+2*R5+X5+AF5+AG5)/0.9</f>
        <v>92.777777777777771</v>
      </c>
      <c r="AW5" s="4">
        <f>((E5/2+L5+M5+W5+AB5+AI5)/0.34*0.75+AR5/139*25)+AS5+C5</f>
        <v>97.507934828607688</v>
      </c>
      <c r="AX5" s="4">
        <f>(U5+AQ5)/2</f>
        <v>84.5</v>
      </c>
      <c r="AY5" s="7">
        <f>(AU5*0.25+AX5*0.3+AV5*0.15+AW5*0.1)/0.8</f>
        <v>90.330650877679417</v>
      </c>
    </row>
    <row r="6" spans="1:51">
      <c r="A6" s="8" t="s">
        <v>102</v>
      </c>
      <c r="B6" s="9">
        <v>10</v>
      </c>
      <c r="C6" s="9">
        <v>10</v>
      </c>
      <c r="D6" s="10"/>
      <c r="E6" s="6">
        <v>10</v>
      </c>
      <c r="F6" s="6">
        <v>6</v>
      </c>
      <c r="G6" s="10">
        <v>100</v>
      </c>
      <c r="H6" s="11">
        <v>79</v>
      </c>
      <c r="I6" s="12">
        <v>100</v>
      </c>
      <c r="J6" s="12">
        <v>74.5</v>
      </c>
      <c r="K6" s="13">
        <v>10</v>
      </c>
      <c r="L6" s="6">
        <v>5</v>
      </c>
      <c r="M6" s="6">
        <v>5</v>
      </c>
      <c r="N6" s="12">
        <v>100</v>
      </c>
      <c r="O6" s="12">
        <v>50</v>
      </c>
      <c r="P6" s="14">
        <v>100</v>
      </c>
      <c r="Q6" s="6"/>
      <c r="R6" s="6">
        <v>10</v>
      </c>
      <c r="S6" s="15">
        <v>84</v>
      </c>
      <c r="T6" s="16">
        <v>9</v>
      </c>
      <c r="U6" s="6">
        <f>S6+T6</f>
        <v>93</v>
      </c>
      <c r="V6" s="14">
        <v>100</v>
      </c>
      <c r="W6" s="6">
        <v>5</v>
      </c>
      <c r="X6" s="6">
        <v>8</v>
      </c>
      <c r="Y6" s="6">
        <v>59</v>
      </c>
      <c r="Z6" s="12">
        <v>40</v>
      </c>
      <c r="AA6" s="12">
        <v>28</v>
      </c>
      <c r="AB6" s="6"/>
      <c r="AC6" s="10">
        <v>30</v>
      </c>
      <c r="AD6" s="12">
        <v>30</v>
      </c>
      <c r="AE6" s="12">
        <v>24</v>
      </c>
      <c r="AF6" s="6">
        <v>8</v>
      </c>
      <c r="AG6" s="11">
        <v>9</v>
      </c>
      <c r="AH6" s="10">
        <v>30</v>
      </c>
      <c r="AI6" s="6">
        <v>5</v>
      </c>
      <c r="AJ6" s="6"/>
      <c r="AK6" s="12"/>
      <c r="AL6" s="17">
        <v>56</v>
      </c>
      <c r="AM6" s="12">
        <v>4</v>
      </c>
      <c r="AN6" s="12">
        <f>(AL6+AM6)/0.7</f>
        <v>85.714285714285722</v>
      </c>
      <c r="AO6">
        <v>82.5</v>
      </c>
      <c r="AP6" s="11">
        <v>9</v>
      </c>
      <c r="AQ6" s="6">
        <f>+AO6+AP6</f>
        <v>91.5</v>
      </c>
      <c r="AR6">
        <v>131</v>
      </c>
      <c r="AS6" s="11">
        <v>10</v>
      </c>
      <c r="AT6" s="6"/>
      <c r="AU6" s="4">
        <f>((D6+G6+P6+V6+AC6/0.3+AH6/0.3)/5+(I6+J6+N6+O6+Z6/0.4+AA6/0.36+AD6/0.3+AE6/0.3+AK6/0.7+(AN6))/9*2)/3</f>
        <v>90.221634332745452</v>
      </c>
      <c r="AV6" s="4">
        <f>(F6+K6+H6/4+2*R6+X6+AF6+AG6)/0.9</f>
        <v>89.722222222222214</v>
      </c>
      <c r="AW6" s="4">
        <f>((E6/2+L6+M6+W6+AB6+AI6)/0.34*0.75+AR6/139*25)+AS6+C6</f>
        <v>98.708209902666113</v>
      </c>
      <c r="AX6" s="4">
        <f>(U6+AQ6)/2</f>
        <v>92.25</v>
      </c>
      <c r="AY6" s="7">
        <f>(AU6*0.25+AX6*0.3+AV6*0.15+AW6*0.1)/0.8</f>
        <v>91.949453633482861</v>
      </c>
    </row>
    <row r="7" spans="1:51">
      <c r="A7" s="21" t="s">
        <v>78</v>
      </c>
      <c r="B7" s="22">
        <v>10</v>
      </c>
      <c r="C7" s="22">
        <v>10</v>
      </c>
      <c r="D7" s="23"/>
      <c r="E7" s="24">
        <v>8</v>
      </c>
      <c r="F7" s="24">
        <v>9</v>
      </c>
      <c r="G7" s="23">
        <v>100</v>
      </c>
      <c r="H7" s="25">
        <v>77</v>
      </c>
      <c r="I7" s="26">
        <v>100</v>
      </c>
      <c r="J7" s="26">
        <v>71.5</v>
      </c>
      <c r="K7" s="24"/>
      <c r="L7" s="24">
        <v>4</v>
      </c>
      <c r="M7" s="24">
        <v>5</v>
      </c>
      <c r="N7" s="26">
        <v>100</v>
      </c>
      <c r="O7" s="26">
        <v>75</v>
      </c>
      <c r="P7" s="27">
        <v>100</v>
      </c>
      <c r="Q7" s="24"/>
      <c r="R7" s="24">
        <v>9</v>
      </c>
      <c r="S7" s="28">
        <v>69</v>
      </c>
      <c r="T7" s="29">
        <v>2</v>
      </c>
      <c r="U7" s="24">
        <f>S7+T7</f>
        <v>71</v>
      </c>
      <c r="V7" s="27">
        <v>100</v>
      </c>
      <c r="W7" s="24">
        <v>5</v>
      </c>
      <c r="X7" s="24">
        <v>9</v>
      </c>
      <c r="Y7" s="24">
        <v>43</v>
      </c>
      <c r="Z7" s="26">
        <v>40</v>
      </c>
      <c r="AA7" s="26">
        <v>23</v>
      </c>
      <c r="AB7" s="24">
        <v>2</v>
      </c>
      <c r="AC7" s="23">
        <v>30</v>
      </c>
      <c r="AD7" s="26">
        <v>30</v>
      </c>
      <c r="AE7" s="26"/>
      <c r="AF7" s="24">
        <v>8</v>
      </c>
      <c r="AG7" s="25">
        <v>6.5</v>
      </c>
      <c r="AH7" s="23">
        <v>30</v>
      </c>
      <c r="AI7" s="24">
        <v>5</v>
      </c>
      <c r="AJ7" s="24"/>
      <c r="AK7" s="26">
        <v>70</v>
      </c>
      <c r="AL7" s="30">
        <v>34</v>
      </c>
      <c r="AM7" s="33">
        <v>5</v>
      </c>
      <c r="AN7" s="12">
        <f>(AL7+AM7)/0.7</f>
        <v>55.714285714285715</v>
      </c>
      <c r="AO7" s="31">
        <v>72.5</v>
      </c>
      <c r="AP7" s="25">
        <v>5</v>
      </c>
      <c r="AQ7" s="24">
        <f>+AO7+AP7</f>
        <v>77.5</v>
      </c>
      <c r="AR7" s="31">
        <v>133</v>
      </c>
      <c r="AS7" s="25">
        <v>10</v>
      </c>
      <c r="AT7" s="24"/>
      <c r="AU7" s="4">
        <f>((D7+G7+P7+V7+AC7/0.3+AH7/0.3)/5+(I7+J7+N7+O7+Z7/0.4+AA7/0.36+AD7/0.3+AE7/0.3+AK7/0.7+(AN7))/9*2)/3</f>
        <v>90.081716637272208</v>
      </c>
      <c r="AV7" s="32">
        <f>(F7+K7+H7/4+2*R7+X7+AF7+AG7)/0.9</f>
        <v>77.5</v>
      </c>
      <c r="AW7" s="32">
        <f>((E7/2+L7+M7+W7+AB7+AI7)/0.34*0.75+AR7/139*25)+AS7+C7</f>
        <v>99.067922132881932</v>
      </c>
      <c r="AX7" s="32">
        <f>(U7+AQ7)/2</f>
        <v>74.25</v>
      </c>
      <c r="AY7" s="43">
        <f>(AU7*0.25+AX7*0.3+AV7*0.15+AW7*0.1)/0.8</f>
        <v>82.909026715757804</v>
      </c>
    </row>
    <row r="8" spans="1:51">
      <c r="A8" s="8" t="s">
        <v>61</v>
      </c>
      <c r="B8" s="9">
        <v>10</v>
      </c>
      <c r="C8" s="9">
        <v>10</v>
      </c>
      <c r="D8" s="10">
        <v>100</v>
      </c>
      <c r="E8" s="6">
        <v>9</v>
      </c>
      <c r="F8" s="6">
        <v>9</v>
      </c>
      <c r="G8" s="10">
        <v>100</v>
      </c>
      <c r="H8" s="11">
        <v>73</v>
      </c>
      <c r="I8" s="12">
        <v>100</v>
      </c>
      <c r="J8" s="12">
        <v>74</v>
      </c>
      <c r="K8" s="13">
        <v>10</v>
      </c>
      <c r="L8" s="6">
        <v>4</v>
      </c>
      <c r="M8" s="6">
        <v>5</v>
      </c>
      <c r="N8" s="12">
        <v>100</v>
      </c>
      <c r="O8" s="12">
        <v>45</v>
      </c>
      <c r="P8" s="14">
        <v>100</v>
      </c>
      <c r="Q8" s="6"/>
      <c r="R8" s="6">
        <v>3</v>
      </c>
      <c r="S8" s="15">
        <v>60</v>
      </c>
      <c r="T8" s="16">
        <v>7</v>
      </c>
      <c r="U8" s="6">
        <f>S8+T8</f>
        <v>67</v>
      </c>
      <c r="V8" s="14">
        <v>100</v>
      </c>
      <c r="W8" s="6">
        <v>5</v>
      </c>
      <c r="X8" s="6">
        <v>5</v>
      </c>
      <c r="Y8" s="6">
        <v>59</v>
      </c>
      <c r="Z8" s="12">
        <v>40</v>
      </c>
      <c r="AA8" s="12">
        <v>22</v>
      </c>
      <c r="AB8" s="6">
        <v>4</v>
      </c>
      <c r="AC8" s="10"/>
      <c r="AD8" s="12">
        <v>30</v>
      </c>
      <c r="AE8" s="12"/>
      <c r="AF8" s="6">
        <v>8</v>
      </c>
      <c r="AG8" s="11">
        <v>6</v>
      </c>
      <c r="AH8" s="10">
        <v>30</v>
      </c>
      <c r="AI8" s="6">
        <v>5</v>
      </c>
      <c r="AJ8" s="6"/>
      <c r="AK8" s="12">
        <v>70</v>
      </c>
      <c r="AL8" s="17">
        <v>36</v>
      </c>
      <c r="AM8" s="18">
        <v>0</v>
      </c>
      <c r="AN8" s="12">
        <f>(AL8+AM8)/0.7</f>
        <v>51.428571428571431</v>
      </c>
      <c r="AO8">
        <v>47.5</v>
      </c>
      <c r="AP8" s="11">
        <v>1.5</v>
      </c>
      <c r="AQ8" s="6">
        <f>+AO8+AP8</f>
        <v>49</v>
      </c>
      <c r="AR8">
        <v>137</v>
      </c>
      <c r="AS8" s="11">
        <v>10</v>
      </c>
      <c r="AT8" s="6"/>
      <c r="AU8" s="4">
        <f>((D8+G8+P8+V8+AC8/0.3+AH8/0.3)/5+(I8+J8+N8+O8+Z8/0.4+AA8/0.36+AD8/0.3+AE8/0.3+AK8/0.7+(AN8))/9*2)/3</f>
        <v>87.521457965902414</v>
      </c>
      <c r="AV8" s="4">
        <f>(F8+K8+H8/4+2*R8+X8+AF8+AG8)/0.9</f>
        <v>69.166666666666671</v>
      </c>
      <c r="AW8" s="4">
        <f>((E8/2+L8+M8+W8+AB8+AI8)/0.34*0.75+AR8/139*25)+AS8+C8</f>
        <v>105.30205247566653</v>
      </c>
      <c r="AX8" s="4">
        <f>(U8+AQ8)/2</f>
        <v>58</v>
      </c>
      <c r="AY8" s="7">
        <f>(AU8*0.25+AX8*0.3+AV8*0.15+AW8*0.1)/0.8</f>
        <v>75.231962173802813</v>
      </c>
    </row>
    <row r="9" spans="1:51">
      <c r="A9" s="8" t="s">
        <v>80</v>
      </c>
      <c r="B9" s="9"/>
      <c r="C9" s="9">
        <v>10</v>
      </c>
      <c r="D9" s="10"/>
      <c r="E9" s="6">
        <v>8</v>
      </c>
      <c r="F9" s="6">
        <v>10</v>
      </c>
      <c r="G9" s="10">
        <v>100</v>
      </c>
      <c r="H9" s="11">
        <v>77</v>
      </c>
      <c r="I9" s="12">
        <v>100</v>
      </c>
      <c r="J9" s="12"/>
      <c r="K9" s="13">
        <v>10</v>
      </c>
      <c r="L9" s="6">
        <v>4</v>
      </c>
      <c r="M9" s="6"/>
      <c r="N9" s="12">
        <v>100</v>
      </c>
      <c r="O9" s="12">
        <v>75</v>
      </c>
      <c r="P9" s="14"/>
      <c r="Q9" s="6"/>
      <c r="R9" s="6">
        <v>9</v>
      </c>
      <c r="S9" s="15">
        <v>75</v>
      </c>
      <c r="T9" s="16">
        <v>1</v>
      </c>
      <c r="U9" s="6">
        <f>S9+T9</f>
        <v>76</v>
      </c>
      <c r="V9" s="14">
        <v>100</v>
      </c>
      <c r="W9" s="6">
        <v>5</v>
      </c>
      <c r="X9" s="6">
        <v>9</v>
      </c>
      <c r="Y9" s="6">
        <v>67</v>
      </c>
      <c r="Z9" s="12">
        <v>40</v>
      </c>
      <c r="AA9" s="12">
        <v>29</v>
      </c>
      <c r="AB9" s="6"/>
      <c r="AC9" s="10">
        <v>30</v>
      </c>
      <c r="AD9" s="12">
        <v>30</v>
      </c>
      <c r="AE9" s="12">
        <v>28</v>
      </c>
      <c r="AF9" s="6">
        <v>9</v>
      </c>
      <c r="AG9" s="11">
        <v>9</v>
      </c>
      <c r="AH9" s="10">
        <v>30</v>
      </c>
      <c r="AI9" s="6"/>
      <c r="AJ9" s="6"/>
      <c r="AK9" s="12">
        <v>70</v>
      </c>
      <c r="AL9" s="17">
        <v>48</v>
      </c>
      <c r="AM9" s="12">
        <v>4</v>
      </c>
      <c r="AN9" s="12">
        <f>(AL9+AM9)/0.7</f>
        <v>74.285714285714292</v>
      </c>
      <c r="AO9">
        <v>80</v>
      </c>
      <c r="AP9" s="11">
        <v>9.5</v>
      </c>
      <c r="AQ9" s="6">
        <f>+AO9+AP9</f>
        <v>89.5</v>
      </c>
      <c r="AR9">
        <v>101</v>
      </c>
      <c r="AS9" s="11">
        <v>10</v>
      </c>
      <c r="AT9" s="6"/>
      <c r="AU9" s="4">
        <f>((D9+G9+P9+V9+AC9/0.3+AH9/0.3)/5+(I9+J9+N9+O9+Z9/0.4+AA9/0.36+AD9/0.3+AE9/0.3+AK9/0.7+(AN9))/9*2)/3</f>
        <v>87.642563198118751</v>
      </c>
      <c r="AV9" s="4">
        <f>(F9+K9+H9/4+2*R9+X9+AF9+AG9)/0.9</f>
        <v>93.611111111111114</v>
      </c>
      <c r="AW9" s="4">
        <f>((E9/2+L9+M9+W9+AB9+AI9)/0.34*0.75+AR9/139*25)+AS9+C9</f>
        <v>66.841938214134572</v>
      </c>
      <c r="AX9" s="4">
        <f>(U9+AQ9)/2</f>
        <v>82.75</v>
      </c>
      <c r="AY9" s="7">
        <f>(AU9*0.25+AX9*0.3+AV9*0.15+AW9*0.1)/0.8</f>
        <v>84.326876609512254</v>
      </c>
    </row>
    <row r="10" spans="1:51">
      <c r="A10" s="8" t="s">
        <v>64</v>
      </c>
      <c r="B10" s="9">
        <v>10</v>
      </c>
      <c r="C10" s="9">
        <v>10</v>
      </c>
      <c r="D10" s="10"/>
      <c r="E10" s="6">
        <v>9</v>
      </c>
      <c r="F10" s="6">
        <v>10</v>
      </c>
      <c r="G10" s="10">
        <v>100</v>
      </c>
      <c r="H10" s="11">
        <v>66</v>
      </c>
      <c r="I10" s="12">
        <v>100</v>
      </c>
      <c r="J10" s="12">
        <v>69.5</v>
      </c>
      <c r="K10" s="13">
        <v>10</v>
      </c>
      <c r="L10" s="6">
        <v>2</v>
      </c>
      <c r="M10" s="6"/>
      <c r="N10" s="12">
        <v>100</v>
      </c>
      <c r="O10" s="12">
        <v>100</v>
      </c>
      <c r="P10" s="14">
        <v>100</v>
      </c>
      <c r="Q10" s="6"/>
      <c r="R10" s="6">
        <v>5</v>
      </c>
      <c r="S10" s="15">
        <v>63</v>
      </c>
      <c r="T10" s="16">
        <v>5</v>
      </c>
      <c r="U10" s="6">
        <f>S10+T10</f>
        <v>68</v>
      </c>
      <c r="V10" s="14">
        <v>100</v>
      </c>
      <c r="W10" s="6">
        <v>5</v>
      </c>
      <c r="X10" s="6">
        <v>10</v>
      </c>
      <c r="Y10" s="6">
        <v>65</v>
      </c>
      <c r="Z10" s="12">
        <v>40</v>
      </c>
      <c r="AA10" s="12">
        <v>26</v>
      </c>
      <c r="AB10" s="6">
        <v>4</v>
      </c>
      <c r="AC10" s="10">
        <v>30</v>
      </c>
      <c r="AD10" s="12">
        <v>30</v>
      </c>
      <c r="AE10" s="12">
        <v>16</v>
      </c>
      <c r="AF10" s="6">
        <v>9</v>
      </c>
      <c r="AG10" s="11">
        <v>8</v>
      </c>
      <c r="AH10" s="10">
        <v>30</v>
      </c>
      <c r="AI10" s="6"/>
      <c r="AJ10" s="6"/>
      <c r="AK10" s="12">
        <v>70</v>
      </c>
      <c r="AL10" s="17">
        <v>26</v>
      </c>
      <c r="AM10" s="18">
        <v>5</v>
      </c>
      <c r="AN10" s="12"/>
      <c r="AO10">
        <v>47.5</v>
      </c>
      <c r="AP10" s="11">
        <v>6</v>
      </c>
      <c r="AQ10" s="6">
        <f>+AO10+AP10</f>
        <v>53.5</v>
      </c>
      <c r="AR10">
        <v>105</v>
      </c>
      <c r="AS10" s="11">
        <v>10</v>
      </c>
      <c r="AT10" s="6"/>
      <c r="AU10" s="4">
        <f>((D10+G10+P10+V10+AC10/0.3+AH10/0.3)/5+(I10+J10+N10+O10+Z10/0.4+AA10/0.36+AD10/0.3+AE10/0.3+AK10/0.7+(AN10))/9*2)/3</f>
        <v>92.226337448559661</v>
      </c>
      <c r="AV10" s="4">
        <f>(F10+K10+H10/4+2*R10+X10+AF10+AG10)/0.9</f>
        <v>81.666666666666671</v>
      </c>
      <c r="AW10" s="4">
        <f>((E10/2+L10+M10+W10+AB10+AI10)/0.34*0.75+AR10/139*25)+AS10+C10</f>
        <v>73.076068556919168</v>
      </c>
      <c r="AX10" s="4">
        <f>(U10+AQ10)/2</f>
        <v>60.75</v>
      </c>
      <c r="AY10" s="7">
        <f>(AU10*0.25+AX10*0.3+AV10*0.15+AW10*0.1)/0.8</f>
        <v>76.048989022289774</v>
      </c>
    </row>
    <row r="11" spans="1:51">
      <c r="A11" s="8" t="s">
        <v>75</v>
      </c>
      <c r="B11" s="9">
        <v>10</v>
      </c>
      <c r="C11" s="9">
        <v>10</v>
      </c>
      <c r="D11" s="10"/>
      <c r="E11" s="6">
        <v>9</v>
      </c>
      <c r="F11" s="6">
        <v>10</v>
      </c>
      <c r="G11" s="10">
        <v>100</v>
      </c>
      <c r="H11" s="20"/>
      <c r="I11" s="12">
        <v>100</v>
      </c>
      <c r="J11" s="12">
        <v>69</v>
      </c>
      <c r="K11" s="13">
        <v>10</v>
      </c>
      <c r="L11" s="6">
        <v>3</v>
      </c>
      <c r="M11" s="6"/>
      <c r="N11" s="12">
        <v>100</v>
      </c>
      <c r="O11" s="12">
        <v>77</v>
      </c>
      <c r="P11" s="14">
        <v>100</v>
      </c>
      <c r="Q11" s="6"/>
      <c r="R11" s="6">
        <v>7</v>
      </c>
      <c r="S11" s="15">
        <v>78</v>
      </c>
      <c r="T11" s="16">
        <v>4</v>
      </c>
      <c r="U11" s="6">
        <f>S11+T11</f>
        <v>82</v>
      </c>
      <c r="V11" s="14">
        <v>100</v>
      </c>
      <c r="W11" s="6">
        <v>5</v>
      </c>
      <c r="X11" s="6">
        <v>7</v>
      </c>
      <c r="Y11" s="6">
        <v>68</v>
      </c>
      <c r="Z11" s="12">
        <v>40</v>
      </c>
      <c r="AA11" s="12">
        <v>28</v>
      </c>
      <c r="AB11" s="6">
        <v>4</v>
      </c>
      <c r="AC11" s="10">
        <v>30</v>
      </c>
      <c r="AD11" s="12">
        <v>30</v>
      </c>
      <c r="AE11" s="12"/>
      <c r="AF11" s="6">
        <v>9</v>
      </c>
      <c r="AG11" s="11">
        <v>5</v>
      </c>
      <c r="AH11" s="10">
        <v>30</v>
      </c>
      <c r="AI11" s="6"/>
      <c r="AJ11" s="6"/>
      <c r="AK11" s="12">
        <v>70</v>
      </c>
      <c r="AL11" s="17">
        <v>46</v>
      </c>
      <c r="AM11" s="12"/>
      <c r="AN11" s="12">
        <f>(AL11+AM11)/0.7</f>
        <v>65.714285714285722</v>
      </c>
      <c r="AO11">
        <v>82.5</v>
      </c>
      <c r="AP11" s="11">
        <v>5</v>
      </c>
      <c r="AQ11" s="6">
        <f>+AO11+AP11</f>
        <v>87.5</v>
      </c>
      <c r="AR11">
        <v>119</v>
      </c>
      <c r="AS11" s="11">
        <v>10</v>
      </c>
      <c r="AT11" s="6"/>
      <c r="AU11" s="4">
        <f>((D11+G11+P11+V11+AC11/0.3+AH11/0.3)/5+(I11+J11+N11+O11+Z11/0.4+AA11/0.36+AD11/0.3+AE11/0.3+AK11/0.7+(AN11))/9*2)/3</f>
        <v>91.814226925338048</v>
      </c>
      <c r="AV11" s="4">
        <f>(F11+K11+H11/4+2*R11+X11+AF11+AG11)/0.9</f>
        <v>61.111111111111107</v>
      </c>
      <c r="AW11" s="4">
        <f>((E11/2+L11+M11+W11+AB11+AI11)/0.34*0.75+AR11/139*25)+AS11+C11</f>
        <v>77.799936521371137</v>
      </c>
      <c r="AX11" s="4">
        <f>(U11+AQ11)/2</f>
        <v>84.75</v>
      </c>
      <c r="AY11" s="7">
        <f>(AU11*0.25+AX11*0.3+AV11*0.15+AW11*0.1)/0.8</f>
        <v>81.656521312672865</v>
      </c>
    </row>
    <row r="12" spans="1:51">
      <c r="A12" s="21" t="s">
        <v>77</v>
      </c>
      <c r="B12" s="22">
        <v>10</v>
      </c>
      <c r="C12" s="22">
        <v>10</v>
      </c>
      <c r="D12" s="23"/>
      <c r="E12" s="24">
        <v>9</v>
      </c>
      <c r="F12" s="24">
        <v>10</v>
      </c>
      <c r="G12" s="23">
        <v>100</v>
      </c>
      <c r="H12" s="25">
        <v>70.5</v>
      </c>
      <c r="I12" s="26">
        <v>100</v>
      </c>
      <c r="J12" s="26">
        <v>68</v>
      </c>
      <c r="K12" s="24">
        <v>10</v>
      </c>
      <c r="L12" s="24">
        <v>4</v>
      </c>
      <c r="M12" s="24">
        <v>5</v>
      </c>
      <c r="N12" s="26">
        <v>100</v>
      </c>
      <c r="O12" s="26"/>
      <c r="P12" s="27">
        <v>100</v>
      </c>
      <c r="Q12" s="24"/>
      <c r="R12" s="24">
        <v>8</v>
      </c>
      <c r="S12" s="28">
        <v>57</v>
      </c>
      <c r="T12" s="29">
        <v>2</v>
      </c>
      <c r="U12" s="24">
        <f>S12+T12</f>
        <v>59</v>
      </c>
      <c r="V12" s="27">
        <v>100</v>
      </c>
      <c r="W12" s="24">
        <v>5</v>
      </c>
      <c r="X12" s="24">
        <v>9</v>
      </c>
      <c r="Y12" s="24">
        <v>56</v>
      </c>
      <c r="Z12" s="26">
        <v>40</v>
      </c>
      <c r="AA12" s="26">
        <v>26</v>
      </c>
      <c r="AB12" s="24">
        <v>4</v>
      </c>
      <c r="AC12" s="23">
        <v>30</v>
      </c>
      <c r="AD12" s="26">
        <v>30</v>
      </c>
      <c r="AE12" s="26">
        <v>26</v>
      </c>
      <c r="AF12" s="24">
        <v>8</v>
      </c>
      <c r="AG12" s="25">
        <v>7.5</v>
      </c>
      <c r="AH12" s="23">
        <v>30</v>
      </c>
      <c r="AI12" s="24"/>
      <c r="AJ12" s="24"/>
      <c r="AK12" s="26">
        <v>70</v>
      </c>
      <c r="AL12" s="30">
        <v>62</v>
      </c>
      <c r="AM12" s="33">
        <v>6.5</v>
      </c>
      <c r="AN12" s="12">
        <f>(AL12+AM12)/0.7</f>
        <v>97.857142857142861</v>
      </c>
      <c r="AO12" s="25">
        <v>77.5</v>
      </c>
      <c r="AP12" s="25">
        <v>5</v>
      </c>
      <c r="AQ12" s="24">
        <f>+AO12+AP12</f>
        <v>82.5</v>
      </c>
      <c r="AR12" s="31">
        <v>119</v>
      </c>
      <c r="AS12" s="25"/>
      <c r="AT12" s="24"/>
      <c r="AU12" s="4">
        <f>((D12+G12+P12+V12+AC12/0.3+AH12/0.3)/5+(I12+J12+N12+O12+Z12/0.4+AA12/0.36+AD12/0.3+AE12/0.3+AK12/0.7+(AN12))/9*2)/3</f>
        <v>94.42563198118755</v>
      </c>
      <c r="AV12" s="32">
        <f>(F12+K12+H12/4+2*R12+X12+AF12+AG12)/0.9</f>
        <v>86.805555555555557</v>
      </c>
      <c r="AW12" s="32">
        <f>((E12/2+L12+M12+W12+AB12+AI12)/0.34*0.75+AR12/139*25)+AS12+C12</f>
        <v>81.035230639018195</v>
      </c>
      <c r="AX12" s="32">
        <f>(U12+AQ12)/2</f>
        <v>70.75</v>
      </c>
      <c r="AY12" s="43">
        <f>(AU12*0.25+AX12*0.3+AV12*0.15+AW12*0.1)/0.8</f>
        <v>82.444705490665058</v>
      </c>
    </row>
    <row r="13" spans="1:51">
      <c r="A13" s="8" t="s">
        <v>89</v>
      </c>
      <c r="B13" s="9">
        <v>10</v>
      </c>
      <c r="C13" s="9">
        <v>10</v>
      </c>
      <c r="D13" s="10"/>
      <c r="E13" s="6">
        <v>9</v>
      </c>
      <c r="F13" s="6">
        <v>9</v>
      </c>
      <c r="G13" s="10">
        <v>100</v>
      </c>
      <c r="H13" s="11">
        <v>78</v>
      </c>
      <c r="I13" s="12">
        <v>100</v>
      </c>
      <c r="J13" s="12">
        <v>79.5</v>
      </c>
      <c r="K13" s="13">
        <v>10</v>
      </c>
      <c r="L13" s="6">
        <v>4</v>
      </c>
      <c r="M13" s="6">
        <v>5</v>
      </c>
      <c r="N13" s="12">
        <v>100</v>
      </c>
      <c r="O13" s="12"/>
      <c r="P13" s="14">
        <v>100</v>
      </c>
      <c r="Q13" s="6"/>
      <c r="R13" s="6">
        <v>8</v>
      </c>
      <c r="S13" s="15">
        <v>66</v>
      </c>
      <c r="T13" s="16">
        <v>10</v>
      </c>
      <c r="U13" s="6">
        <f>S13+T13</f>
        <v>76</v>
      </c>
      <c r="V13" s="14">
        <v>100</v>
      </c>
      <c r="W13" s="6">
        <v>5</v>
      </c>
      <c r="X13" s="6">
        <v>8</v>
      </c>
      <c r="Y13" s="6">
        <v>77</v>
      </c>
      <c r="Z13" s="12">
        <v>40</v>
      </c>
      <c r="AA13" s="12">
        <v>31</v>
      </c>
      <c r="AB13" s="6">
        <v>4</v>
      </c>
      <c r="AC13" s="10">
        <v>30</v>
      </c>
      <c r="AD13" s="12">
        <v>30</v>
      </c>
      <c r="AE13" s="12">
        <v>20</v>
      </c>
      <c r="AF13" s="6">
        <v>7</v>
      </c>
      <c r="AG13" s="11">
        <v>8.5</v>
      </c>
      <c r="AH13" s="10">
        <v>30</v>
      </c>
      <c r="AI13" s="6">
        <v>5</v>
      </c>
      <c r="AJ13" s="6"/>
      <c r="AK13" s="12">
        <v>70</v>
      </c>
      <c r="AL13" s="17">
        <v>42</v>
      </c>
      <c r="AM13" s="18">
        <v>6</v>
      </c>
      <c r="AN13" s="12">
        <f>(AL13+AM13)/0.7</f>
        <v>68.571428571428569</v>
      </c>
      <c r="AO13">
        <v>75</v>
      </c>
      <c r="AP13" s="11">
        <v>8</v>
      </c>
      <c r="AQ13" s="6">
        <f>+AO13+AP13</f>
        <v>83</v>
      </c>
      <c r="AR13">
        <v>126</v>
      </c>
      <c r="AS13" s="11"/>
      <c r="AT13" s="6"/>
      <c r="AU13" s="4">
        <f>((D13+G13+P13+V13+AC13/0.3+AH13/0.3)/5+(I13+J13+N13+O13+Z13/0.4+AA13/0.36+AD13/0.3+AE13/0.3+AK13/0.7+(AN13))/9*2)/3</f>
        <v>92.655496766607868</v>
      </c>
      <c r="AV13" s="4">
        <f>(F13+K13+H13/4+2*R13+X13+AF13+AG13)/0.9</f>
        <v>86.666666666666671</v>
      </c>
      <c r="AW13" s="4">
        <f>((E13/2+L13+M13+W13+AB13+AI13)/0.34*0.75+AR13/139*25)+AS13+C13</f>
        <v>93.323635209479477</v>
      </c>
      <c r="AX13" s="4">
        <f>(U13+AQ13)/2</f>
        <v>79.5</v>
      </c>
      <c r="AY13" s="7">
        <f>(AU13*0.25+AX13*0.3+AV13*0.15+AW13*0.1)/0.8</f>
        <v>86.682797140749884</v>
      </c>
    </row>
    <row r="14" spans="1:51">
      <c r="A14" s="8" t="s">
        <v>105</v>
      </c>
      <c r="B14" s="9">
        <v>10</v>
      </c>
      <c r="C14" s="9">
        <v>10</v>
      </c>
      <c r="D14" s="10"/>
      <c r="E14" s="6">
        <v>9</v>
      </c>
      <c r="F14" s="6">
        <v>10</v>
      </c>
      <c r="G14" s="10">
        <v>100</v>
      </c>
      <c r="H14" s="11">
        <v>79</v>
      </c>
      <c r="I14" s="12">
        <v>100</v>
      </c>
      <c r="J14" s="12">
        <v>88</v>
      </c>
      <c r="K14" s="13">
        <v>10</v>
      </c>
      <c r="L14" s="6">
        <v>5</v>
      </c>
      <c r="M14" s="6">
        <v>5</v>
      </c>
      <c r="N14" s="12">
        <v>100</v>
      </c>
      <c r="O14" s="12">
        <v>65</v>
      </c>
      <c r="P14" s="14">
        <v>100</v>
      </c>
      <c r="Q14" s="6"/>
      <c r="R14" s="6">
        <v>8</v>
      </c>
      <c r="S14" s="15">
        <v>81</v>
      </c>
      <c r="T14" s="16">
        <v>11</v>
      </c>
      <c r="U14" s="6">
        <f>S14+T14</f>
        <v>92</v>
      </c>
      <c r="V14" s="14">
        <v>100</v>
      </c>
      <c r="W14" s="6">
        <v>5</v>
      </c>
      <c r="X14" s="6">
        <v>9</v>
      </c>
      <c r="Y14" s="6">
        <v>80</v>
      </c>
      <c r="Z14" s="12">
        <v>40</v>
      </c>
      <c r="AA14" s="12">
        <v>31</v>
      </c>
      <c r="AB14" s="6">
        <v>4</v>
      </c>
      <c r="AC14" s="10">
        <v>30</v>
      </c>
      <c r="AD14" s="12">
        <v>30</v>
      </c>
      <c r="AE14" s="12"/>
      <c r="AF14" s="6">
        <v>10</v>
      </c>
      <c r="AG14" s="11">
        <v>10</v>
      </c>
      <c r="AH14" s="10">
        <v>30</v>
      </c>
      <c r="AI14" s="6">
        <v>5</v>
      </c>
      <c r="AJ14" s="6"/>
      <c r="AK14" s="12">
        <v>70</v>
      </c>
      <c r="AL14" s="17">
        <v>44</v>
      </c>
      <c r="AM14" s="18">
        <v>4</v>
      </c>
      <c r="AN14" s="12">
        <f>(AL14+AM14)/0.7</f>
        <v>68.571428571428569</v>
      </c>
      <c r="AO14">
        <v>77.5</v>
      </c>
      <c r="AP14" s="11">
        <v>8</v>
      </c>
      <c r="AQ14" s="6">
        <f>+AO14+AP14</f>
        <v>85.5</v>
      </c>
      <c r="AR14">
        <v>137</v>
      </c>
      <c r="AS14" s="11">
        <v>10</v>
      </c>
      <c r="AT14" s="6"/>
      <c r="AU14" s="4">
        <f>((D14+G14+P14+V14+AC14/0.3+AH14/0.3)/5+(I14+J14+N14+O14+Z14/0.4+AA14/0.36+AD14/0.3+AE14/0.3+AK14/0.7+(AN14))/9*2)/3</f>
        <v>93.16166960611406</v>
      </c>
      <c r="AV14" s="4">
        <f>(F14+K14+H14/4+2*R14+X14+AF14+AG14)/0.9</f>
        <v>94.166666666666671</v>
      </c>
      <c r="AW14" s="4">
        <f>((E14/2+L14+M14+W14+AB14+AI14)/0.34*0.75+AR14/139*25)+AS14+C14</f>
        <v>107.50793482860769</v>
      </c>
      <c r="AX14" s="4">
        <f>(U14+AQ14)/2</f>
        <v>88.75</v>
      </c>
      <c r="AY14" s="7">
        <f>(AU14*0.25+AX14*0.3+AV14*0.15+AW14*0.1)/0.8</f>
        <v>93.489013605486605</v>
      </c>
    </row>
    <row r="15" spans="1:51">
      <c r="A15" s="8" t="s">
        <v>58</v>
      </c>
      <c r="B15" s="9">
        <v>10</v>
      </c>
      <c r="C15" s="9">
        <v>10</v>
      </c>
      <c r="D15" s="10"/>
      <c r="E15" s="6">
        <v>9</v>
      </c>
      <c r="F15" s="6">
        <v>9</v>
      </c>
      <c r="G15" s="10">
        <v>100</v>
      </c>
      <c r="H15" s="20"/>
      <c r="I15" s="12">
        <v>100</v>
      </c>
      <c r="J15" s="12">
        <v>79.5</v>
      </c>
      <c r="K15" s="6">
        <v>10</v>
      </c>
      <c r="L15" s="6">
        <v>4</v>
      </c>
      <c r="M15" s="6">
        <v>5</v>
      </c>
      <c r="N15" s="18">
        <v>100</v>
      </c>
      <c r="O15" s="18">
        <v>75</v>
      </c>
      <c r="P15" s="34">
        <v>100</v>
      </c>
      <c r="Q15" s="11"/>
      <c r="R15" s="6">
        <v>8</v>
      </c>
      <c r="S15" s="15">
        <v>72</v>
      </c>
      <c r="T15" s="16">
        <v>10</v>
      </c>
      <c r="U15" s="6">
        <f>S15+T15</f>
        <v>82</v>
      </c>
      <c r="V15" s="14">
        <v>100</v>
      </c>
      <c r="W15" s="6">
        <v>5</v>
      </c>
      <c r="X15" s="6">
        <v>8</v>
      </c>
      <c r="Y15" s="6">
        <v>42</v>
      </c>
      <c r="Z15" s="12">
        <v>40</v>
      </c>
      <c r="AA15" s="12">
        <v>30</v>
      </c>
      <c r="AB15" s="6"/>
      <c r="AC15" s="10">
        <v>30</v>
      </c>
      <c r="AD15" s="12">
        <v>30</v>
      </c>
      <c r="AE15" s="12">
        <v>22</v>
      </c>
      <c r="AF15" s="6">
        <v>7</v>
      </c>
      <c r="AG15" s="11">
        <v>6</v>
      </c>
      <c r="AH15" s="10">
        <v>30</v>
      </c>
      <c r="AI15" s="6"/>
      <c r="AJ15" s="6"/>
      <c r="AK15" s="12"/>
      <c r="AL15" s="17">
        <v>26</v>
      </c>
      <c r="AM15" s="18">
        <v>0</v>
      </c>
      <c r="AN15" s="12">
        <f>(AL15+AM15)/0.7</f>
        <v>37.142857142857146</v>
      </c>
      <c r="AO15">
        <v>45</v>
      </c>
      <c r="AP15" s="11">
        <v>3.5</v>
      </c>
      <c r="AQ15" s="6">
        <f>+AO15+AP15</f>
        <v>48.5</v>
      </c>
      <c r="AR15">
        <v>133</v>
      </c>
      <c r="AS15" s="11">
        <v>10</v>
      </c>
      <c r="AT15" s="6"/>
      <c r="AU15" s="4">
        <f>((D15+G15+P15+V15+AC15/0.3+AH15/0.3)/5+(I15+J15+N15+O15+Z15/0.4+AA15/0.36+AD15/0.3+AE15/0.3+AK15/0.7+(AN15))/9*2)/3</f>
        <v>88.763668430335088</v>
      </c>
      <c r="AV15" s="4">
        <f>(F15+K15+H15/4+2*R15+X15+AF15+AG15)/0.9</f>
        <v>62.222222222222221</v>
      </c>
      <c r="AW15" s="4">
        <f>((E15/2+L15+M15+W15+AB15+AI15)/0.34*0.75+AR15/139*25)+AS15+C15</f>
        <v>84.72968683876428</v>
      </c>
      <c r="AX15" s="4">
        <f>(U15+AQ15)/2</f>
        <v>65.25</v>
      </c>
      <c r="AY15" s="7">
        <f>(AU15*0.25+AX15*0.3+AV15*0.15+AW15*0.1)/0.8</f>
        <v>74.465273905991907</v>
      </c>
    </row>
    <row r="16" spans="1:51">
      <c r="A16" s="8">
        <v>6693</v>
      </c>
      <c r="B16" s="9">
        <v>10</v>
      </c>
      <c r="C16" s="9">
        <v>10</v>
      </c>
      <c r="D16" s="10"/>
      <c r="E16" s="6">
        <v>7</v>
      </c>
      <c r="F16" s="6">
        <v>10</v>
      </c>
      <c r="G16" s="10">
        <v>100</v>
      </c>
      <c r="H16" s="11">
        <v>77</v>
      </c>
      <c r="I16" s="12">
        <v>100</v>
      </c>
      <c r="J16" s="12">
        <v>82</v>
      </c>
      <c r="K16" s="6"/>
      <c r="L16" s="6">
        <v>4</v>
      </c>
      <c r="M16" s="6"/>
      <c r="N16" s="12">
        <v>100</v>
      </c>
      <c r="O16" s="12"/>
      <c r="P16" s="14">
        <v>100</v>
      </c>
      <c r="Q16" s="6"/>
      <c r="R16" s="6"/>
      <c r="S16" s="15">
        <v>39</v>
      </c>
      <c r="T16" s="16">
        <v>5</v>
      </c>
      <c r="U16" s="6">
        <f>S16+T16</f>
        <v>44</v>
      </c>
      <c r="V16" s="14">
        <v>100</v>
      </c>
      <c r="W16" s="6">
        <v>5</v>
      </c>
      <c r="X16" s="6">
        <v>7</v>
      </c>
      <c r="Y16" s="6">
        <v>42</v>
      </c>
      <c r="Z16" s="12">
        <v>40</v>
      </c>
      <c r="AA16" s="12">
        <v>22.5</v>
      </c>
      <c r="AB16" s="6"/>
      <c r="AC16" s="10">
        <v>30</v>
      </c>
      <c r="AD16" s="12">
        <v>30</v>
      </c>
      <c r="AE16" s="12">
        <v>20</v>
      </c>
      <c r="AF16" s="6">
        <v>9</v>
      </c>
      <c r="AG16" s="11">
        <v>8</v>
      </c>
      <c r="AH16" s="10">
        <v>30</v>
      </c>
      <c r="AI16" s="6"/>
      <c r="AJ16" s="6"/>
      <c r="AK16" s="12"/>
      <c r="AL16" s="17">
        <v>26</v>
      </c>
      <c r="AM16" s="12">
        <v>0</v>
      </c>
      <c r="AN16" s="12">
        <f>(AL16+AM16)/0.7</f>
        <v>37.142857142857146</v>
      </c>
      <c r="AO16">
        <v>45</v>
      </c>
      <c r="AP16" s="11">
        <v>0</v>
      </c>
      <c r="AQ16" s="6">
        <f>+AO16+AP16</f>
        <v>45</v>
      </c>
      <c r="AR16">
        <v>54</v>
      </c>
      <c r="AS16" s="11">
        <v>10</v>
      </c>
      <c r="AT16" s="6"/>
      <c r="AU16" s="4">
        <f>((D16+G16+P16+V16+AC16/0.3+AH16/0.3)/5+(I16+J16+N16+O16+Z16/0.4+AA16/0.36+AD16/0.3+AE16/0.3+AK16/0.7+(AN16))/9*2)/3</f>
        <v>81.356261022927683</v>
      </c>
      <c r="AV16" s="4">
        <f>(F16+K16+H16/4+2*R16+X16+AF16+AG16)/0.9</f>
        <v>59.166666666666664</v>
      </c>
      <c r="AW16" s="4">
        <f>((E16/2+L16+M16+W16+AB16+AI16)/0.34*0.75+AR16/139*25)+AS16+C16</f>
        <v>57.285759627592043</v>
      </c>
      <c r="AX16" s="4">
        <f>(U16+AQ16)/2</f>
        <v>44.5</v>
      </c>
      <c r="AY16" s="7">
        <f>(AU16*0.25+AX16*0.3+AV16*0.15+AW16*0.1)/0.8</f>
        <v>60.365801523113909</v>
      </c>
    </row>
    <row r="17" spans="1:53">
      <c r="A17" s="21" t="s">
        <v>56</v>
      </c>
      <c r="B17" s="22">
        <v>10</v>
      </c>
      <c r="C17" s="22">
        <v>10</v>
      </c>
      <c r="D17" s="23"/>
      <c r="E17" s="24">
        <v>9</v>
      </c>
      <c r="F17" s="24">
        <v>10</v>
      </c>
      <c r="G17" s="23">
        <v>76.666666666666671</v>
      </c>
      <c r="H17" s="25">
        <v>71.5</v>
      </c>
      <c r="I17" s="26">
        <v>100</v>
      </c>
      <c r="J17" s="26"/>
      <c r="K17" s="24"/>
      <c r="L17" s="24">
        <v>3</v>
      </c>
      <c r="M17" s="24"/>
      <c r="N17" s="26">
        <v>100</v>
      </c>
      <c r="O17" s="26"/>
      <c r="P17" s="27">
        <v>100</v>
      </c>
      <c r="Q17" s="24"/>
      <c r="R17" s="24"/>
      <c r="S17" s="28">
        <v>75</v>
      </c>
      <c r="T17" s="29">
        <v>5.5</v>
      </c>
      <c r="U17" s="24">
        <f>S17+T17</f>
        <v>80.5</v>
      </c>
      <c r="V17" s="27">
        <v>100</v>
      </c>
      <c r="W17" s="24">
        <v>5</v>
      </c>
      <c r="X17" s="24">
        <v>9</v>
      </c>
      <c r="Y17" s="24">
        <v>64</v>
      </c>
      <c r="Z17" s="26">
        <v>40</v>
      </c>
      <c r="AA17" s="26">
        <v>27.5</v>
      </c>
      <c r="AB17" s="24">
        <v>4</v>
      </c>
      <c r="AC17" s="23">
        <v>30</v>
      </c>
      <c r="AD17" s="26">
        <v>30</v>
      </c>
      <c r="AE17" s="26"/>
      <c r="AF17" s="24">
        <v>9</v>
      </c>
      <c r="AG17" s="24"/>
      <c r="AH17" s="23">
        <v>30</v>
      </c>
      <c r="AI17" s="24"/>
      <c r="AJ17" s="24"/>
      <c r="AK17" s="26">
        <v>70</v>
      </c>
      <c r="AL17" s="30">
        <v>46</v>
      </c>
      <c r="AM17" s="33">
        <v>1</v>
      </c>
      <c r="AN17" s="12">
        <f>(AL17+AM17)/0.7</f>
        <v>67.142857142857153</v>
      </c>
      <c r="AO17" s="31">
        <v>67.5</v>
      </c>
      <c r="AP17" s="25">
        <v>3.5</v>
      </c>
      <c r="AQ17" s="24">
        <f>+AO17+AP17</f>
        <v>71</v>
      </c>
      <c r="AR17" s="47">
        <v>55</v>
      </c>
      <c r="AS17" s="25">
        <v>10</v>
      </c>
      <c r="AT17" s="24"/>
      <c r="AU17" s="4">
        <f>((D17+G17+P17+V17+AC17/0.3+AH17/0.3)/5+(I17+J17+N17+O17+Z17/0.4+AA17/0.36+AD17/0.3+AE17/0.3+AK17/0.7+(AN17))/9*2)/3</f>
        <v>79.446796002351562</v>
      </c>
      <c r="AV17" s="32">
        <f>(F17+K17+H17/4+2*R17+X17+AF17+AG17)/0.9</f>
        <v>50.972222222222221</v>
      </c>
      <c r="AW17" s="4">
        <f>((E17/2+L17+M17+W17+AB17+AI17)/0.34*0.75)+AS17+C17</f>
        <v>56.397058823529406</v>
      </c>
      <c r="AX17" s="32">
        <f>(U17+AQ17)/2</f>
        <v>75.75</v>
      </c>
      <c r="AY17" s="43">
        <f>(AU17*0.25+AX17*0.3+AV17*0.15+AW17*0.1)/0.8</f>
        <v>69.840297770342701</v>
      </c>
    </row>
    <row r="18" spans="1:53">
      <c r="A18" s="8" t="s">
        <v>106</v>
      </c>
      <c r="B18" s="9">
        <v>10</v>
      </c>
      <c r="C18" s="9">
        <v>10</v>
      </c>
      <c r="D18" s="10"/>
      <c r="E18" s="6">
        <v>9</v>
      </c>
      <c r="F18" s="6">
        <v>9.5</v>
      </c>
      <c r="G18" s="10">
        <v>100</v>
      </c>
      <c r="H18" s="11">
        <v>79.5</v>
      </c>
      <c r="I18" s="12">
        <v>100</v>
      </c>
      <c r="J18" s="12"/>
      <c r="K18" s="13">
        <v>10</v>
      </c>
      <c r="L18" s="6">
        <v>4</v>
      </c>
      <c r="M18" s="6">
        <v>5</v>
      </c>
      <c r="N18" s="12">
        <v>100</v>
      </c>
      <c r="O18" s="12">
        <v>80</v>
      </c>
      <c r="P18" s="14">
        <v>100</v>
      </c>
      <c r="Q18" s="6"/>
      <c r="R18" s="6">
        <v>10</v>
      </c>
      <c r="S18" s="15">
        <v>87</v>
      </c>
      <c r="T18" s="16">
        <v>12</v>
      </c>
      <c r="U18" s="6">
        <f>S18+T18</f>
        <v>99</v>
      </c>
      <c r="V18" s="14">
        <v>100</v>
      </c>
      <c r="W18" s="6">
        <v>5</v>
      </c>
      <c r="X18" s="6">
        <v>9</v>
      </c>
      <c r="Y18" s="6">
        <v>78</v>
      </c>
      <c r="Z18" s="12">
        <v>40</v>
      </c>
      <c r="AA18" s="12">
        <v>36</v>
      </c>
      <c r="AB18" s="6">
        <v>4</v>
      </c>
      <c r="AC18" s="10">
        <v>30</v>
      </c>
      <c r="AD18" s="12">
        <v>30</v>
      </c>
      <c r="AE18" s="12">
        <v>24</v>
      </c>
      <c r="AF18" s="6">
        <v>9</v>
      </c>
      <c r="AG18" s="11">
        <v>10</v>
      </c>
      <c r="AH18" s="10">
        <v>30</v>
      </c>
      <c r="AI18" s="6">
        <v>5</v>
      </c>
      <c r="AJ18" s="6"/>
      <c r="AK18" s="12">
        <v>70</v>
      </c>
      <c r="AL18" s="17">
        <v>58</v>
      </c>
      <c r="AM18" s="18">
        <v>5</v>
      </c>
      <c r="AN18" s="12">
        <f>(AL18+AM18)/0.7</f>
        <v>90</v>
      </c>
      <c r="AO18">
        <v>75</v>
      </c>
      <c r="AP18" s="11">
        <v>6</v>
      </c>
      <c r="AQ18" s="6">
        <f>+AO18+AP18</f>
        <v>81</v>
      </c>
      <c r="AR18">
        <v>132</v>
      </c>
      <c r="AS18" s="11"/>
      <c r="AT18" s="6"/>
      <c r="AU18" s="4">
        <f>((D18+G18+P18+V18+AC18/0.3+AH18/0.3)/5+(I18+J18+N18+O18+Z18/0.4+AA18/0.36+AD18/0.3+AE18/0.3+AK18/0.7+(AN18))/9*2)/3</f>
        <v>96.296296296296305</v>
      </c>
      <c r="AV18" s="4">
        <f>(F18+K18+H18/4+2*R18+X18+AF18+AG18)/0.9</f>
        <v>97.083333333333329</v>
      </c>
      <c r="AW18" s="4">
        <f>((E18/2+L18+M18+W18+AB18+AI18)/0.34*0.75+AR18/139*25)+AS18+C18</f>
        <v>94.40277190012695</v>
      </c>
      <c r="AX18" s="4">
        <f>(U18+AQ18)/2</f>
        <v>90</v>
      </c>
      <c r="AY18" s="7">
        <f>(AU18*0.25+AX18*0.3+AV18*0.15+AW18*0.1)/0.8</f>
        <v>93.846064080108462</v>
      </c>
    </row>
    <row r="19" spans="1:53">
      <c r="A19" s="8" t="s">
        <v>51</v>
      </c>
      <c r="B19" s="9">
        <v>10</v>
      </c>
      <c r="C19" s="9">
        <v>10</v>
      </c>
      <c r="D19" s="10"/>
      <c r="E19" s="6"/>
      <c r="F19" s="6">
        <v>9</v>
      </c>
      <c r="G19" s="10">
        <v>100</v>
      </c>
      <c r="H19" s="11">
        <v>72.5</v>
      </c>
      <c r="I19" s="12">
        <v>100</v>
      </c>
      <c r="J19" s="12">
        <v>80.5</v>
      </c>
      <c r="K19" s="13">
        <v>10</v>
      </c>
      <c r="L19" s="6">
        <v>3</v>
      </c>
      <c r="M19" s="6"/>
      <c r="N19" s="12">
        <v>100</v>
      </c>
      <c r="O19" s="12"/>
      <c r="P19" s="14">
        <v>100</v>
      </c>
      <c r="Q19" s="6"/>
      <c r="R19" s="6"/>
      <c r="S19" s="15">
        <v>78</v>
      </c>
      <c r="T19" s="16">
        <v>5</v>
      </c>
      <c r="U19" s="6">
        <f>S19+T19</f>
        <v>83</v>
      </c>
      <c r="V19" s="14">
        <v>100</v>
      </c>
      <c r="W19" s="6">
        <v>5</v>
      </c>
      <c r="X19" s="6"/>
      <c r="Y19" s="6"/>
      <c r="Z19" s="12">
        <v>40</v>
      </c>
      <c r="AA19" s="12"/>
      <c r="AB19" s="6">
        <v>4</v>
      </c>
      <c r="AC19" s="10"/>
      <c r="AD19" s="12"/>
      <c r="AE19" s="12"/>
      <c r="AF19" s="6">
        <v>8</v>
      </c>
      <c r="AG19" s="11">
        <v>8.5</v>
      </c>
      <c r="AH19" s="10"/>
      <c r="AI19" s="6">
        <v>5</v>
      </c>
      <c r="AJ19" s="6"/>
      <c r="AK19" s="12">
        <v>70</v>
      </c>
      <c r="AL19" s="17">
        <v>40</v>
      </c>
      <c r="AM19" s="12">
        <v>6</v>
      </c>
      <c r="AN19" s="12">
        <f>(AL19+AM19)/0.7</f>
        <v>65.714285714285722</v>
      </c>
      <c r="AO19">
        <v>65</v>
      </c>
      <c r="AP19" s="11">
        <v>2.5</v>
      </c>
      <c r="AQ19" s="6">
        <f>+AO19+AP19</f>
        <v>67.5</v>
      </c>
      <c r="AR19">
        <v>82</v>
      </c>
      <c r="AS19" s="11"/>
      <c r="AT19" s="6"/>
      <c r="AU19" s="4">
        <f>((D19+G19+P19+V19+AC19/0.3+AH19/0.3)/5+(I19+J19+N19+O19+Z19/0.4+AA19/0.36+AD19/0.3+AE19/0.3+AK19/0.7+(AN19))/9*2)/3</f>
        <v>60.460317460317469</v>
      </c>
      <c r="AV19" s="4">
        <f>(F19+K19+H19/4+2*R19+X19+AF19+AG19)/0.9</f>
        <v>59.583333333333329</v>
      </c>
      <c r="AW19" s="4">
        <f>((E19/2+L19+M19+W19+AB19+AI19)/0.34*0.75+AR19/139*25)+AS19+C19</f>
        <v>62.248201438848916</v>
      </c>
      <c r="AX19" s="4">
        <f>(U19+AQ19)/2</f>
        <v>75.25</v>
      </c>
      <c r="AY19" s="7">
        <f>(AU19*0.25+AX19*0.3+AV19*0.15+AW19*0.1)/0.8</f>
        <v>66.065499386205317</v>
      </c>
    </row>
    <row r="20" spans="1:53">
      <c r="A20" s="8" t="s">
        <v>85</v>
      </c>
      <c r="B20" s="9">
        <v>10</v>
      </c>
      <c r="C20" s="9">
        <v>10</v>
      </c>
      <c r="D20" s="10"/>
      <c r="E20" s="6"/>
      <c r="F20" s="6">
        <v>9</v>
      </c>
      <c r="G20" s="10">
        <v>100</v>
      </c>
      <c r="H20" s="11">
        <v>77</v>
      </c>
      <c r="I20" s="12">
        <v>100</v>
      </c>
      <c r="J20" s="12">
        <v>75</v>
      </c>
      <c r="K20" s="6">
        <v>10</v>
      </c>
      <c r="L20" s="6">
        <v>4</v>
      </c>
      <c r="M20" s="6">
        <v>5</v>
      </c>
      <c r="N20" s="12">
        <v>100</v>
      </c>
      <c r="O20" s="12">
        <v>55</v>
      </c>
      <c r="P20" s="14">
        <v>100</v>
      </c>
      <c r="Q20" s="6">
        <v>1</v>
      </c>
      <c r="R20" s="6">
        <v>5</v>
      </c>
      <c r="S20" s="15">
        <v>81</v>
      </c>
      <c r="T20" s="16">
        <v>10</v>
      </c>
      <c r="U20" s="6">
        <f>S20+T20</f>
        <v>91</v>
      </c>
      <c r="V20" s="14">
        <v>100</v>
      </c>
      <c r="W20" s="6">
        <v>5</v>
      </c>
      <c r="X20" s="6">
        <v>8</v>
      </c>
      <c r="Y20" s="6">
        <v>78</v>
      </c>
      <c r="Z20" s="12">
        <v>40</v>
      </c>
      <c r="AA20" s="12">
        <v>25</v>
      </c>
      <c r="AB20" s="6">
        <v>4</v>
      </c>
      <c r="AC20" s="10">
        <v>30</v>
      </c>
      <c r="AD20" s="12">
        <v>30</v>
      </c>
      <c r="AE20" s="12"/>
      <c r="AF20" s="6">
        <v>8</v>
      </c>
      <c r="AG20" s="11">
        <v>6.5</v>
      </c>
      <c r="AH20" s="10">
        <v>30</v>
      </c>
      <c r="AI20" s="6"/>
      <c r="AJ20" s="6"/>
      <c r="AK20" s="12">
        <v>70</v>
      </c>
      <c r="AL20" s="17">
        <v>44</v>
      </c>
      <c r="AM20" s="18">
        <v>6</v>
      </c>
      <c r="AN20" s="12">
        <f>(AL20+AM20)/0.7</f>
        <v>71.428571428571431</v>
      </c>
      <c r="AO20">
        <v>77.5</v>
      </c>
      <c r="AP20" s="11">
        <v>9</v>
      </c>
      <c r="AQ20" s="6">
        <f>+AO20+AP20</f>
        <v>86.5</v>
      </c>
      <c r="AR20">
        <v>125</v>
      </c>
      <c r="AS20" s="11"/>
      <c r="AT20" s="6"/>
      <c r="AU20" s="4">
        <f>((D20+G20+P20+V20+AC20/0.3+AH20/0.3)/5+(I20+J20+N20+O20+Z20/0.4+AA20/0.36+AD20/0.3+AE20/0.3+AK20/0.7+(AN20))/9*2)/3</f>
        <v>90.435038212815996</v>
      </c>
      <c r="AV20" s="4">
        <f>(F20+K20+H20/4+2*R20+X20+AF20+AG20)/0.9</f>
        <v>78.611111111111114</v>
      </c>
      <c r="AW20" s="4">
        <f>((E20/2+L20+M20+W20+AB20+AI20)/0.34*0.75+AR20/139*25)+AS20+C20</f>
        <v>72.187896741430379</v>
      </c>
      <c r="AX20" s="4">
        <f>(U20+AQ20)/2</f>
        <v>88.75</v>
      </c>
      <c r="AY20" s="7">
        <f>(AU20*0.25+AX20*0.3+AV20*0.15+AW20*0.1)/0.8</f>
        <v>85.305269867517111</v>
      </c>
    </row>
    <row r="21" spans="1:53">
      <c r="A21" s="8" t="s">
        <v>79</v>
      </c>
      <c r="B21" s="9"/>
      <c r="C21" s="9">
        <v>10</v>
      </c>
      <c r="D21" s="10"/>
      <c r="E21" s="6">
        <v>7</v>
      </c>
      <c r="F21" s="6">
        <v>6</v>
      </c>
      <c r="G21" s="10">
        <v>100</v>
      </c>
      <c r="H21" s="11">
        <v>77</v>
      </c>
      <c r="I21" s="12"/>
      <c r="J21" s="12">
        <v>87</v>
      </c>
      <c r="K21" s="13">
        <v>10</v>
      </c>
      <c r="L21" s="6"/>
      <c r="M21" s="6">
        <v>5</v>
      </c>
      <c r="N21" s="12">
        <v>100</v>
      </c>
      <c r="O21" s="12">
        <v>40</v>
      </c>
      <c r="P21" s="14">
        <v>100</v>
      </c>
      <c r="Q21" s="6"/>
      <c r="R21" s="6">
        <v>9</v>
      </c>
      <c r="S21" s="15">
        <v>63</v>
      </c>
      <c r="T21" s="16">
        <v>11</v>
      </c>
      <c r="U21" s="6">
        <f>S21+T21</f>
        <v>74</v>
      </c>
      <c r="V21" s="14">
        <v>100</v>
      </c>
      <c r="W21" s="6">
        <v>5</v>
      </c>
      <c r="X21" s="6">
        <v>9</v>
      </c>
      <c r="Y21" s="6"/>
      <c r="Z21" s="12">
        <v>40</v>
      </c>
      <c r="AA21" s="12">
        <v>22</v>
      </c>
      <c r="AB21" s="6">
        <v>4</v>
      </c>
      <c r="AC21" s="10">
        <v>30</v>
      </c>
      <c r="AD21" s="12">
        <v>30</v>
      </c>
      <c r="AE21" s="12">
        <v>20</v>
      </c>
      <c r="AF21" s="6">
        <v>8</v>
      </c>
      <c r="AG21" s="11">
        <v>9</v>
      </c>
      <c r="AH21" s="10">
        <v>30</v>
      </c>
      <c r="AI21" s="6">
        <v>5</v>
      </c>
      <c r="AJ21" s="6"/>
      <c r="AK21" s="12">
        <v>70</v>
      </c>
      <c r="AL21" s="17">
        <v>52</v>
      </c>
      <c r="AM21" s="18">
        <v>2</v>
      </c>
      <c r="AN21" s="12">
        <f>(AL21+AM21)/0.7</f>
        <v>77.142857142857153</v>
      </c>
      <c r="AO21">
        <v>77.5</v>
      </c>
      <c r="AP21" s="11">
        <v>5.5</v>
      </c>
      <c r="AQ21" s="6">
        <f>+AO21+AP21</f>
        <v>83</v>
      </c>
      <c r="AR21">
        <v>136</v>
      </c>
      <c r="AS21" s="11"/>
      <c r="AT21" s="6"/>
      <c r="AU21" s="4">
        <f>((D21+G21+P21+V21+AC21/0.3+AH21/0.3)/5+(I21+J21+N21+O21+Z21/0.4+AA21/0.36+AD21/0.3+AE21/0.3+AK21/0.7+(AN21))/9*2)/3</f>
        <v>87.549676660787767</v>
      </c>
      <c r="AV21" s="4">
        <f>(F21+K21+H21/4+2*R21+X21+AF21+AG21)/0.9</f>
        <v>88.055555555555557</v>
      </c>
      <c r="AW21" s="4">
        <f>((E21/2+L21+M21+W21+AB21+AI21)/0.34*0.75+AR21/139*25)+AS21+C21</f>
        <v>84.09278459585272</v>
      </c>
      <c r="AX21" s="4">
        <f>(U21+AQ21)/2</f>
        <v>78.5</v>
      </c>
      <c r="AY21" s="7">
        <f>(AU21*0.25+AX21*0.3+AV21*0.15+AW21*0.1)/0.8</f>
        <v>83.818788697644436</v>
      </c>
    </row>
    <row r="22" spans="1:53">
      <c r="A22" s="21" t="s">
        <v>60</v>
      </c>
      <c r="B22" s="22">
        <v>10</v>
      </c>
      <c r="C22" s="22">
        <v>10</v>
      </c>
      <c r="D22" s="23"/>
      <c r="E22" s="24">
        <v>8</v>
      </c>
      <c r="F22" s="24">
        <v>8</v>
      </c>
      <c r="G22" s="23">
        <v>100</v>
      </c>
      <c r="H22" s="25">
        <v>77</v>
      </c>
      <c r="I22" s="26">
        <v>100</v>
      </c>
      <c r="J22" s="26">
        <v>78.5</v>
      </c>
      <c r="K22" s="24">
        <v>10</v>
      </c>
      <c r="L22" s="24">
        <v>3</v>
      </c>
      <c r="M22" s="24">
        <v>4</v>
      </c>
      <c r="N22" s="26">
        <v>100</v>
      </c>
      <c r="O22" s="26">
        <v>40</v>
      </c>
      <c r="P22" s="27"/>
      <c r="Q22" s="24"/>
      <c r="R22" s="24">
        <v>7</v>
      </c>
      <c r="S22" s="28">
        <v>63</v>
      </c>
      <c r="T22" s="29">
        <v>4</v>
      </c>
      <c r="U22" s="24">
        <f>S22+T22</f>
        <v>67</v>
      </c>
      <c r="V22" s="27"/>
      <c r="W22" s="24">
        <v>5</v>
      </c>
      <c r="X22" s="24">
        <v>8</v>
      </c>
      <c r="Y22" s="24">
        <v>58</v>
      </c>
      <c r="Z22" s="26">
        <v>40</v>
      </c>
      <c r="AA22" s="26">
        <v>21</v>
      </c>
      <c r="AB22" s="24">
        <v>4</v>
      </c>
      <c r="AC22" s="23">
        <v>30</v>
      </c>
      <c r="AD22" s="26">
        <v>30</v>
      </c>
      <c r="AE22" s="26"/>
      <c r="AF22" s="24">
        <v>8</v>
      </c>
      <c r="AG22" s="24"/>
      <c r="AH22" s="23">
        <v>30</v>
      </c>
      <c r="AI22" s="24">
        <v>5</v>
      </c>
      <c r="AJ22" s="24"/>
      <c r="AK22" s="26">
        <v>70</v>
      </c>
      <c r="AL22" s="30">
        <v>44</v>
      </c>
      <c r="AM22" s="26">
        <v>2</v>
      </c>
      <c r="AN22" s="12">
        <f>(AL22+AM22)/0.7</f>
        <v>65.714285714285722</v>
      </c>
      <c r="AO22" s="31">
        <v>70</v>
      </c>
      <c r="AP22" s="25">
        <v>8</v>
      </c>
      <c r="AQ22" s="24">
        <f>+AO22+AP22</f>
        <v>78</v>
      </c>
      <c r="AR22" s="31">
        <v>107</v>
      </c>
      <c r="AS22" s="25"/>
      <c r="AT22" s="24"/>
      <c r="AU22" s="4">
        <f>((D22+G22+P22+V22+AC22/0.3+AH22/0.3)/5+(I22+J22+N22+O22+Z22/0.4+AA22/0.36+AD22/0.3+AE22/0.3+AK22/0.7+(AN22))/9*2)/3</f>
        <v>75.003527336860671</v>
      </c>
      <c r="AV22" s="32">
        <f>(F22+K22+H22/4+2*R22+X22+AF22+AG22)/0.9</f>
        <v>74.722222222222214</v>
      </c>
      <c r="AW22" s="32">
        <f>((E22/2+L22+M22+W22+AB22+AI22)/0.34*0.75+AR22/139*25)+AS22+C22</f>
        <v>84.391663140076176</v>
      </c>
      <c r="AX22" s="32">
        <f>(U22+AQ22)/2</f>
        <v>72.5</v>
      </c>
      <c r="AY22" s="43">
        <f>(AU22*0.25+AX22*0.3+AV22*0.15+AW22*0.1)/0.8</f>
        <v>75.18547685194514</v>
      </c>
    </row>
    <row r="23" spans="1:53">
      <c r="A23" s="8" t="s">
        <v>86</v>
      </c>
      <c r="B23" s="9">
        <v>10</v>
      </c>
      <c r="C23" s="9">
        <v>10</v>
      </c>
      <c r="D23" s="10">
        <v>100</v>
      </c>
      <c r="E23" s="6">
        <v>10</v>
      </c>
      <c r="F23" s="6">
        <v>10</v>
      </c>
      <c r="G23" s="10">
        <v>100</v>
      </c>
      <c r="H23" s="11">
        <v>73.5</v>
      </c>
      <c r="I23" s="12">
        <v>100</v>
      </c>
      <c r="J23" s="12">
        <v>93</v>
      </c>
      <c r="K23" s="13">
        <v>9</v>
      </c>
      <c r="L23" s="6">
        <v>3</v>
      </c>
      <c r="M23" s="6">
        <v>5</v>
      </c>
      <c r="N23" s="12">
        <v>100</v>
      </c>
      <c r="O23" s="12">
        <v>85</v>
      </c>
      <c r="P23" s="14">
        <v>100</v>
      </c>
      <c r="Q23" s="6"/>
      <c r="R23" s="6">
        <v>6</v>
      </c>
      <c r="S23" s="15">
        <v>78</v>
      </c>
      <c r="T23" s="16">
        <v>3</v>
      </c>
      <c r="U23" s="6">
        <f>S23+T23</f>
        <v>81</v>
      </c>
      <c r="V23" s="14"/>
      <c r="W23" s="6">
        <v>5</v>
      </c>
      <c r="X23" s="6">
        <v>6</v>
      </c>
      <c r="Y23" s="6">
        <v>60</v>
      </c>
      <c r="Z23" s="12">
        <v>40</v>
      </c>
      <c r="AA23" s="12">
        <v>28.5</v>
      </c>
      <c r="AB23" s="6"/>
      <c r="AC23" s="10">
        <v>30</v>
      </c>
      <c r="AD23" s="12">
        <v>30</v>
      </c>
      <c r="AE23" s="12">
        <v>22</v>
      </c>
      <c r="AF23" s="6">
        <v>7</v>
      </c>
      <c r="AG23" s="11">
        <v>7.5</v>
      </c>
      <c r="AH23" s="10">
        <v>30</v>
      </c>
      <c r="AI23" s="6">
        <v>5</v>
      </c>
      <c r="AJ23" s="6"/>
      <c r="AK23" s="12">
        <v>70</v>
      </c>
      <c r="AL23" s="17">
        <v>40</v>
      </c>
      <c r="AM23" s="12">
        <v>4</v>
      </c>
      <c r="AN23" s="12"/>
      <c r="AO23">
        <v>75</v>
      </c>
      <c r="AP23" s="11">
        <v>8</v>
      </c>
      <c r="AQ23" s="6">
        <f>+AO23+AP23</f>
        <v>83</v>
      </c>
      <c r="AR23">
        <v>96</v>
      </c>
      <c r="AS23" s="11">
        <v>10</v>
      </c>
      <c r="AT23" s="6"/>
      <c r="AU23" s="4">
        <f>((D23+G23+P23+V23+AC23/0.3+AH23/0.3)/5+(I23+J23+N23+O23+Z23/0.4+AA23/0.36+AD23/0.3+AE23/0.3+AK23/0.7+(AN23))/9*2)/3</f>
        <v>94.851851851851848</v>
      </c>
      <c r="AV23" s="4">
        <f>(F23+K23+H23/4+2*R23+X23+AF23+AG23)/0.9</f>
        <v>77.638888888888886</v>
      </c>
      <c r="AW23" s="4">
        <f>((E23/2+L23+M23+W23+AB23+AI23)/0.34*0.75+AR23/139*25)+AS23+C23</f>
        <v>88.001481168006762</v>
      </c>
      <c r="AX23" s="4">
        <f>(U23+AQ23)/2</f>
        <v>82</v>
      </c>
      <c r="AY23" s="7">
        <f>(AU23*0.25+AX23*0.3+AV23*0.15+AW23*0.1)/0.8</f>
        <v>85.948680516371184</v>
      </c>
    </row>
    <row r="24" spans="1:53">
      <c r="A24" s="8" t="s">
        <v>100</v>
      </c>
      <c r="B24" s="9">
        <v>10</v>
      </c>
      <c r="C24" s="9">
        <v>10</v>
      </c>
      <c r="D24" s="10"/>
      <c r="E24" s="6">
        <v>9</v>
      </c>
      <c r="F24" s="6">
        <v>10</v>
      </c>
      <c r="G24" s="10">
        <v>100</v>
      </c>
      <c r="H24" s="11">
        <v>78</v>
      </c>
      <c r="I24" s="12">
        <v>100</v>
      </c>
      <c r="J24" s="12">
        <v>77</v>
      </c>
      <c r="K24" s="13">
        <v>10</v>
      </c>
      <c r="L24" s="6">
        <v>5</v>
      </c>
      <c r="M24" s="6">
        <v>5</v>
      </c>
      <c r="N24" s="12">
        <v>100</v>
      </c>
      <c r="O24" s="12"/>
      <c r="P24" s="14">
        <v>100</v>
      </c>
      <c r="Q24" s="6"/>
      <c r="R24" s="6">
        <v>10</v>
      </c>
      <c r="S24" s="15">
        <v>81</v>
      </c>
      <c r="T24" s="16">
        <v>5</v>
      </c>
      <c r="U24" s="6">
        <f>S24+T24</f>
        <v>86</v>
      </c>
      <c r="V24" s="14">
        <v>100</v>
      </c>
      <c r="W24" s="6">
        <v>5</v>
      </c>
      <c r="X24" s="6">
        <v>9</v>
      </c>
      <c r="Y24" s="6">
        <v>55</v>
      </c>
      <c r="Z24" s="12">
        <v>40</v>
      </c>
      <c r="AA24" s="12">
        <v>28.5</v>
      </c>
      <c r="AB24" s="6">
        <v>4</v>
      </c>
      <c r="AC24" s="10">
        <v>30</v>
      </c>
      <c r="AD24" s="12">
        <v>30</v>
      </c>
      <c r="AE24" s="12">
        <v>28</v>
      </c>
      <c r="AF24" s="6">
        <v>9</v>
      </c>
      <c r="AG24" s="11">
        <v>8.5</v>
      </c>
      <c r="AH24" s="10">
        <v>30</v>
      </c>
      <c r="AI24" s="6">
        <v>5</v>
      </c>
      <c r="AJ24" s="6"/>
      <c r="AK24" s="12">
        <v>70</v>
      </c>
      <c r="AL24" s="17">
        <v>42</v>
      </c>
      <c r="AM24" s="12">
        <v>7</v>
      </c>
      <c r="AN24" s="12">
        <f>(AL24+AM24)/0.7</f>
        <v>70</v>
      </c>
      <c r="AO24">
        <v>67.5</v>
      </c>
      <c r="AP24" s="11">
        <v>6</v>
      </c>
      <c r="AQ24" s="6">
        <f>+AO24+AP24</f>
        <v>73.5</v>
      </c>
      <c r="AR24">
        <v>135</v>
      </c>
      <c r="AS24" s="11">
        <v>10</v>
      </c>
      <c r="AT24" s="6"/>
      <c r="AU24" s="4">
        <f>((D24+G24+P24+V24+AC24/0.3+AH24/0.3)/5+(I24+J24+N24+O24+Z24/0.4+AA24/0.36+AD24/0.3+AE24/0.3+AK24/0.7+(AN24))/9*2)/3</f>
        <v>94.037037037037052</v>
      </c>
      <c r="AV24" s="4">
        <f>(F24+K24+H24/4+2*R24+X24+AF24+AG24)/0.9</f>
        <v>95.555555555555557</v>
      </c>
      <c r="AW24" s="4">
        <f>((E24/2+L24+M24+W24+AB24+AI24)/0.34*0.75+AR24/139*25)+AS24+C24</f>
        <v>107.14822259839187</v>
      </c>
      <c r="AX24" s="4">
        <f>(U24+AQ24)/2</f>
        <v>79.75</v>
      </c>
      <c r="AY24" s="7">
        <f>(AU24*0.25+AX24*0.3+AV24*0.15+AW24*0.1)/0.8</f>
        <v>90.603018565539728</v>
      </c>
    </row>
    <row r="25" spans="1:53">
      <c r="A25" s="8" t="s">
        <v>110</v>
      </c>
      <c r="B25" s="9">
        <v>10</v>
      </c>
      <c r="C25" s="9">
        <v>10</v>
      </c>
      <c r="D25" s="10"/>
      <c r="E25" s="6">
        <v>9</v>
      </c>
      <c r="F25" s="6">
        <v>10</v>
      </c>
      <c r="G25" s="10">
        <v>100</v>
      </c>
      <c r="H25" s="11">
        <v>78</v>
      </c>
      <c r="I25" s="12">
        <v>100</v>
      </c>
      <c r="J25" s="12">
        <v>80</v>
      </c>
      <c r="K25" s="13">
        <v>10</v>
      </c>
      <c r="L25" s="6">
        <v>3</v>
      </c>
      <c r="M25" s="6">
        <v>5</v>
      </c>
      <c r="N25" s="12">
        <v>100</v>
      </c>
      <c r="O25" s="12">
        <v>87</v>
      </c>
      <c r="P25" s="14">
        <v>100</v>
      </c>
      <c r="Q25" s="6"/>
      <c r="R25" s="6">
        <v>10</v>
      </c>
      <c r="S25" s="15">
        <v>90</v>
      </c>
      <c r="T25" s="16">
        <v>6</v>
      </c>
      <c r="U25" s="6">
        <f>S25+T25</f>
        <v>96</v>
      </c>
      <c r="V25" s="14">
        <v>100</v>
      </c>
      <c r="W25" s="6">
        <v>5</v>
      </c>
      <c r="X25" s="6">
        <v>10</v>
      </c>
      <c r="Y25" s="6">
        <v>74</v>
      </c>
      <c r="Z25" s="12">
        <v>40</v>
      </c>
      <c r="AA25" s="12">
        <v>26.5</v>
      </c>
      <c r="AB25" s="6">
        <v>4</v>
      </c>
      <c r="AC25" s="10">
        <v>30</v>
      </c>
      <c r="AD25" s="12">
        <v>30</v>
      </c>
      <c r="AE25" s="12">
        <v>26</v>
      </c>
      <c r="AF25" s="6">
        <v>8</v>
      </c>
      <c r="AG25" s="11">
        <v>6.5</v>
      </c>
      <c r="AH25" s="10">
        <v>30</v>
      </c>
      <c r="AI25" s="6">
        <v>5</v>
      </c>
      <c r="AJ25" s="6"/>
      <c r="AK25" s="12">
        <v>70</v>
      </c>
      <c r="AL25" s="17">
        <v>42</v>
      </c>
      <c r="AM25" s="12">
        <v>4</v>
      </c>
      <c r="AN25" s="12"/>
      <c r="AO25">
        <v>85</v>
      </c>
      <c r="AP25" s="44">
        <v>8</v>
      </c>
      <c r="AQ25" s="6">
        <f>+AO25+AP25</f>
        <v>93</v>
      </c>
      <c r="AR25">
        <v>121</v>
      </c>
      <c r="AS25" s="11">
        <v>10</v>
      </c>
      <c r="AT25" s="6"/>
      <c r="AU25" s="4">
        <f>((D25+G25+P25+V25+AC25/0.3+AH25/0.3)/5+(I25+J25+N25+O25+Z25/0.4+AA25/0.36+AD25/0.3+AE25/0.3+AK25/0.7+(AN25))/9*2)/3</f>
        <v>94.613168724279831</v>
      </c>
      <c r="AV25" s="4">
        <f>(F25+K25+H25/4+2*R25+X25+AF25+AG25)/0.9</f>
        <v>93.333333333333329</v>
      </c>
      <c r="AW25" s="4">
        <f>((E25/2+L25+M25+W25+AB25+AI25)/0.34*0.75+AR25/139*25)+AS25+C25</f>
        <v>100.21847228099872</v>
      </c>
      <c r="AX25" s="4">
        <f>(U25+AQ25)/2</f>
        <v>94.5</v>
      </c>
      <c r="AY25" s="7">
        <f>(AU25*0.25+AX25*0.3+AV25*0.15+AW25*0.1)/0.8</f>
        <v>95.031424261462277</v>
      </c>
    </row>
    <row r="26" spans="1:53">
      <c r="A26" s="8" t="s">
        <v>94</v>
      </c>
      <c r="B26" s="9">
        <v>10</v>
      </c>
      <c r="C26" s="9">
        <v>10</v>
      </c>
      <c r="D26" s="10"/>
      <c r="E26" s="6">
        <v>10</v>
      </c>
      <c r="F26" s="6">
        <v>10</v>
      </c>
      <c r="G26" s="10">
        <v>100</v>
      </c>
      <c r="H26" s="11">
        <v>79.5</v>
      </c>
      <c r="I26" s="12">
        <v>100</v>
      </c>
      <c r="J26" s="12">
        <v>76</v>
      </c>
      <c r="K26" s="13">
        <v>10</v>
      </c>
      <c r="L26" s="6"/>
      <c r="M26" s="6">
        <v>5</v>
      </c>
      <c r="N26" s="12">
        <v>100</v>
      </c>
      <c r="O26" s="12">
        <v>97</v>
      </c>
      <c r="P26" s="14">
        <v>100</v>
      </c>
      <c r="Q26" s="6"/>
      <c r="R26" s="6">
        <v>9</v>
      </c>
      <c r="S26" s="15">
        <v>78</v>
      </c>
      <c r="T26" s="16">
        <v>5</v>
      </c>
      <c r="U26" s="6">
        <f>S26+T26</f>
        <v>83</v>
      </c>
      <c r="V26" s="14">
        <v>100</v>
      </c>
      <c r="W26" s="6">
        <v>5</v>
      </c>
      <c r="X26" s="6">
        <v>9</v>
      </c>
      <c r="Y26" s="6">
        <v>51</v>
      </c>
      <c r="Z26" s="12">
        <v>40</v>
      </c>
      <c r="AA26" s="12">
        <v>29.5</v>
      </c>
      <c r="AB26" s="6">
        <v>4</v>
      </c>
      <c r="AC26" s="10">
        <v>30</v>
      </c>
      <c r="AD26" s="12">
        <v>30</v>
      </c>
      <c r="AE26" s="12">
        <v>24</v>
      </c>
      <c r="AF26" s="6">
        <v>8</v>
      </c>
      <c r="AG26" s="11">
        <v>6.5</v>
      </c>
      <c r="AH26" s="10">
        <v>30</v>
      </c>
      <c r="AI26" s="6"/>
      <c r="AJ26" s="6"/>
      <c r="AK26" s="12">
        <v>70</v>
      </c>
      <c r="AL26" s="17">
        <v>44</v>
      </c>
      <c r="AM26" s="12">
        <v>8</v>
      </c>
      <c r="AN26" s="12"/>
      <c r="AO26">
        <v>82.5</v>
      </c>
      <c r="AP26" s="11">
        <v>10</v>
      </c>
      <c r="AQ26" s="6">
        <f>+AO26+AP26</f>
        <v>92.5</v>
      </c>
      <c r="AR26">
        <v>109</v>
      </c>
      <c r="AS26" s="11"/>
      <c r="AT26" s="6"/>
      <c r="AU26" s="4">
        <f>((D26+G26+P26+V26+AC26/0.3+AH26/0.3)/5+(I26+J26+N26+O26+Z26/0.4+AA26/0.36+AD26/0.3+AE26/0.3+AK26/0.7+(AN26))/9*2)/3</f>
        <v>95.181069958847729</v>
      </c>
      <c r="AV26" s="4">
        <f>(F26+K26+H26/4+2*R26+X26+AF26+AG26)/0.9</f>
        <v>90.416666666666671</v>
      </c>
      <c r="AW26" s="4">
        <f>((E26/2+L26+M26+W26+AB26+AI26)/0.34*0.75+AR26/139*25)+AS26+C26</f>
        <v>71.516081252644938</v>
      </c>
      <c r="AX26" s="4">
        <f>(U26+AQ26)/2</f>
        <v>87.75</v>
      </c>
      <c r="AY26" s="7">
        <f>(AU26*0.25+AX26*0.3+AV26*0.15+AW26*0.1)/0.8</f>
        <v>88.542969518720525</v>
      </c>
    </row>
    <row r="27" spans="1:53">
      <c r="A27" s="21" t="s">
        <v>81</v>
      </c>
      <c r="B27" s="22"/>
      <c r="C27" s="22"/>
      <c r="D27" s="23"/>
      <c r="E27" s="24">
        <v>10</v>
      </c>
      <c r="F27" s="24">
        <v>10</v>
      </c>
      <c r="G27" s="23"/>
      <c r="H27" s="25">
        <v>69</v>
      </c>
      <c r="I27" s="26">
        <v>100</v>
      </c>
      <c r="J27" s="26">
        <v>84</v>
      </c>
      <c r="K27" s="24"/>
      <c r="L27" s="24">
        <v>4</v>
      </c>
      <c r="M27" s="24">
        <v>5</v>
      </c>
      <c r="N27" s="26">
        <v>100</v>
      </c>
      <c r="O27" s="26">
        <v>82</v>
      </c>
      <c r="P27" s="27"/>
      <c r="Q27" s="24"/>
      <c r="R27" s="24">
        <v>10</v>
      </c>
      <c r="S27" s="28">
        <v>78</v>
      </c>
      <c r="T27" s="29">
        <v>5</v>
      </c>
      <c r="U27" s="24">
        <f>S27+T27</f>
        <v>83</v>
      </c>
      <c r="V27" s="27">
        <v>100</v>
      </c>
      <c r="W27" s="24">
        <v>5</v>
      </c>
      <c r="X27" s="24">
        <v>9</v>
      </c>
      <c r="Y27" s="24">
        <v>64</v>
      </c>
      <c r="Z27" s="26">
        <v>40</v>
      </c>
      <c r="AA27" s="26"/>
      <c r="AB27" s="24">
        <v>4</v>
      </c>
      <c r="AC27" s="23">
        <v>30</v>
      </c>
      <c r="AD27" s="26">
        <v>30</v>
      </c>
      <c r="AE27" s="26">
        <v>28</v>
      </c>
      <c r="AF27" s="24">
        <v>7</v>
      </c>
      <c r="AG27" s="25">
        <v>8</v>
      </c>
      <c r="AH27" s="23">
        <v>27</v>
      </c>
      <c r="AI27" s="24">
        <v>5</v>
      </c>
      <c r="AJ27" s="24"/>
      <c r="AK27" s="26">
        <v>70</v>
      </c>
      <c r="AL27" s="30">
        <v>54</v>
      </c>
      <c r="AM27" s="33">
        <v>4</v>
      </c>
      <c r="AN27" s="12">
        <f>(AL27+AM27)/0.7</f>
        <v>82.857142857142861</v>
      </c>
      <c r="AO27" s="31">
        <v>77.5</v>
      </c>
      <c r="AP27" s="25">
        <v>11</v>
      </c>
      <c r="AQ27" s="24">
        <f>+AO27+AP27</f>
        <v>88.5</v>
      </c>
      <c r="AR27" s="31">
        <v>133</v>
      </c>
      <c r="AS27" s="25">
        <v>10</v>
      </c>
      <c r="AT27" s="24"/>
      <c r="AU27" s="4">
        <f>((D27+G27+P27+V27+AC27/0.3+AH27/0.3)/5+(I27+J27+N27+O27+Z27/0.4+AA27/0.36+AD27/0.3+AE27/0.3+AK27/0.7+(AN27))/9*2)/3</f>
        <v>81.717813051146393</v>
      </c>
      <c r="AV27" s="32">
        <f>(F27+K27+H27/4+2*R27+X27+AF27+AG27)/0.9</f>
        <v>79.166666666666671</v>
      </c>
      <c r="AW27" s="32">
        <f>((E27/2+L27+M27+W27+AB27+AI27)/0.34*0.75+AR27/139*25)+AS27+C27</f>
        <v>95.685569191705454</v>
      </c>
      <c r="AX27" s="32">
        <f>(U27+AQ27)/2</f>
        <v>85.75</v>
      </c>
      <c r="AY27" s="43">
        <f>(AU27*0.25+AX27*0.3+AV27*0.15+AW27*0.1)/0.8</f>
        <v>84.49751272744642</v>
      </c>
    </row>
    <row r="28" spans="1:53">
      <c r="A28" s="8" t="s">
        <v>54</v>
      </c>
      <c r="B28" s="9">
        <v>10</v>
      </c>
      <c r="C28" s="9">
        <v>10</v>
      </c>
      <c r="D28" s="10"/>
      <c r="E28" s="6">
        <v>9</v>
      </c>
      <c r="F28" s="6">
        <v>10</v>
      </c>
      <c r="G28" s="10">
        <v>100</v>
      </c>
      <c r="H28" s="11">
        <v>76</v>
      </c>
      <c r="I28" s="12">
        <v>100</v>
      </c>
      <c r="J28" s="12">
        <v>74.5</v>
      </c>
      <c r="K28" s="13">
        <v>10</v>
      </c>
      <c r="L28" s="6">
        <v>1</v>
      </c>
      <c r="M28" s="6">
        <v>2</v>
      </c>
      <c r="N28" s="12">
        <v>100</v>
      </c>
      <c r="O28" s="12">
        <v>65</v>
      </c>
      <c r="P28" s="14">
        <v>100</v>
      </c>
      <c r="Q28" s="6"/>
      <c r="R28" s="6">
        <v>7</v>
      </c>
      <c r="S28" s="15">
        <v>42</v>
      </c>
      <c r="T28" s="16">
        <v>2</v>
      </c>
      <c r="U28" s="6">
        <f>S28+T28</f>
        <v>44</v>
      </c>
      <c r="V28" s="14">
        <v>100</v>
      </c>
      <c r="W28" s="6">
        <v>5</v>
      </c>
      <c r="X28" s="6">
        <v>9</v>
      </c>
      <c r="Y28" s="6">
        <v>62</v>
      </c>
      <c r="Z28" s="12">
        <v>40</v>
      </c>
      <c r="AA28" s="12"/>
      <c r="AB28" s="6">
        <v>3</v>
      </c>
      <c r="AC28" s="10">
        <v>30</v>
      </c>
      <c r="AD28" s="12">
        <v>30</v>
      </c>
      <c r="AE28" s="12">
        <v>10</v>
      </c>
      <c r="AF28" s="6">
        <v>8</v>
      </c>
      <c r="AG28" s="11">
        <v>5</v>
      </c>
      <c r="AH28" s="10">
        <v>30</v>
      </c>
      <c r="AI28" s="6">
        <v>5</v>
      </c>
      <c r="AJ28" s="6"/>
      <c r="AK28" s="12">
        <v>70</v>
      </c>
      <c r="AL28" s="17">
        <v>36</v>
      </c>
      <c r="AM28" s="18">
        <v>2</v>
      </c>
      <c r="AN28" s="12">
        <f>(AL28+AM28)/0.7</f>
        <v>54.285714285714292</v>
      </c>
      <c r="AO28">
        <v>45</v>
      </c>
      <c r="AP28" s="11">
        <v>1</v>
      </c>
      <c r="AQ28" s="6">
        <f>+AO28+AP28</f>
        <v>46</v>
      </c>
      <c r="AR28">
        <v>125</v>
      </c>
      <c r="AS28" s="11">
        <v>10</v>
      </c>
      <c r="AT28" s="6"/>
      <c r="AU28" s="4">
        <f>((D28+G28+P28+V28+AC28/0.3+AH28/0.3)/5+(I28+J28+N28+O28+Z28/0.4+AA28/0.36+AD28/0.3+AE28/0.3+AK28/0.7+(AN28))/9*2)/3</f>
        <v>87.194003527336875</v>
      </c>
      <c r="AV28" s="4">
        <f>(F28+K28+H28/4+2*R28+X28+AF28+AG28)/0.9</f>
        <v>83.333333333333329</v>
      </c>
      <c r="AW28" s="4">
        <f>((E28/2+L28+M28+W28+AB28+AI28)/0.34*0.75+AR28/139*25)+AS28+C28</f>
        <v>87.702602623783321</v>
      </c>
      <c r="AX28" s="4">
        <f>(U28+AQ28)/2</f>
        <v>45</v>
      </c>
      <c r="AY28" s="7">
        <f>(AU28*0.25+AX28*0.3+AV28*0.15+AW28*0.1)/0.8</f>
        <v>70.710951430265681</v>
      </c>
      <c r="BA28" s="46" t="s">
        <v>115</v>
      </c>
    </row>
    <row r="29" spans="1:53">
      <c r="A29" s="8" t="s">
        <v>107</v>
      </c>
      <c r="B29" s="9">
        <v>10</v>
      </c>
      <c r="C29" s="9">
        <v>10</v>
      </c>
      <c r="D29" s="10"/>
      <c r="E29" s="6">
        <v>9</v>
      </c>
      <c r="F29" s="6">
        <v>10</v>
      </c>
      <c r="G29" s="10">
        <v>100</v>
      </c>
      <c r="H29" s="11">
        <v>78</v>
      </c>
      <c r="I29" s="12">
        <v>100</v>
      </c>
      <c r="J29" s="12"/>
      <c r="K29" s="13">
        <v>10</v>
      </c>
      <c r="L29" s="6">
        <v>5</v>
      </c>
      <c r="M29" s="6">
        <v>5</v>
      </c>
      <c r="N29" s="12">
        <v>100</v>
      </c>
      <c r="O29" s="12">
        <v>100</v>
      </c>
      <c r="P29" s="14">
        <v>100</v>
      </c>
      <c r="Q29" s="6"/>
      <c r="R29" s="6">
        <v>10</v>
      </c>
      <c r="S29" s="15">
        <v>78</v>
      </c>
      <c r="T29" s="16">
        <v>10</v>
      </c>
      <c r="U29" s="6">
        <f>S29+T29</f>
        <v>88</v>
      </c>
      <c r="V29" s="14">
        <v>100</v>
      </c>
      <c r="W29" s="6">
        <v>5</v>
      </c>
      <c r="X29" s="6">
        <v>9</v>
      </c>
      <c r="Y29" s="6">
        <v>64</v>
      </c>
      <c r="Z29" s="12">
        <v>40</v>
      </c>
      <c r="AA29" s="12">
        <v>29</v>
      </c>
      <c r="AB29" s="6">
        <v>4</v>
      </c>
      <c r="AC29" s="10">
        <v>30</v>
      </c>
      <c r="AD29" s="12">
        <v>30</v>
      </c>
      <c r="AE29" s="12">
        <v>22</v>
      </c>
      <c r="AF29" s="6">
        <v>8</v>
      </c>
      <c r="AG29" s="11">
        <v>9</v>
      </c>
      <c r="AH29" s="10">
        <v>30</v>
      </c>
      <c r="AI29" s="6">
        <v>5</v>
      </c>
      <c r="AJ29" s="6"/>
      <c r="AK29" s="12">
        <v>70</v>
      </c>
      <c r="AL29" s="17">
        <v>54</v>
      </c>
      <c r="AM29" s="18">
        <v>3</v>
      </c>
      <c r="AN29" s="12">
        <f>(AL29+AM29)/0.7</f>
        <v>81.428571428571431</v>
      </c>
      <c r="AO29">
        <v>77.5</v>
      </c>
      <c r="AP29" s="11">
        <v>11.5</v>
      </c>
      <c r="AQ29" s="6">
        <f>+AO29+AP29</f>
        <v>89</v>
      </c>
      <c r="AR29">
        <v>126</v>
      </c>
      <c r="AS29" s="11">
        <v>10</v>
      </c>
      <c r="AT29" s="6"/>
      <c r="AU29" s="4">
        <f>((D29+G29+P29+V29+AC29/0.3+AH29/0.3)/5+(I29+J29+N29+O29+Z29/0.4+AA29/0.36+AD29/0.3+AE29/0.3+AK29/0.7+(AN29))/9*2)/3</f>
        <v>95.208700764256321</v>
      </c>
      <c r="AV29" s="4">
        <f>(F29+K29+H29/4+2*R29+X29+AF29+AG29)/0.9</f>
        <v>95</v>
      </c>
      <c r="AW29" s="4">
        <f>((E29/2+L29+M29+W29+AB29+AI29)/0.34*0.75+AR29/139*25)+AS29+C29</f>
        <v>105.52951756242064</v>
      </c>
      <c r="AX29" s="4">
        <f>(U29+AQ29)/2</f>
        <v>88.5</v>
      </c>
      <c r="AY29" s="7">
        <f>(AU29*0.25+AX29*0.3+AV29*0.15+AW29*0.1)/0.8</f>
        <v>93.94390868413268</v>
      </c>
    </row>
    <row r="30" spans="1:53">
      <c r="A30" s="8" t="s">
        <v>62</v>
      </c>
      <c r="B30" s="9">
        <v>10</v>
      </c>
      <c r="C30" s="9">
        <v>10</v>
      </c>
      <c r="D30" s="10">
        <v>78</v>
      </c>
      <c r="E30" s="6">
        <v>8</v>
      </c>
      <c r="F30" s="6">
        <v>8</v>
      </c>
      <c r="G30" s="10">
        <v>100</v>
      </c>
      <c r="H30" s="11">
        <v>75</v>
      </c>
      <c r="I30" s="12">
        <v>100</v>
      </c>
      <c r="J30" s="12">
        <v>58.5</v>
      </c>
      <c r="K30" s="6"/>
      <c r="L30" s="6"/>
      <c r="M30" s="6">
        <v>2.5</v>
      </c>
      <c r="N30" s="12">
        <v>100</v>
      </c>
      <c r="O30" s="12">
        <v>80</v>
      </c>
      <c r="P30" s="14"/>
      <c r="Q30" s="6"/>
      <c r="R30" s="6"/>
      <c r="S30" s="15">
        <v>66</v>
      </c>
      <c r="T30" s="16">
        <v>4</v>
      </c>
      <c r="U30" s="6">
        <f>S30+T30</f>
        <v>70</v>
      </c>
      <c r="V30" s="14">
        <v>100</v>
      </c>
      <c r="W30" s="6">
        <v>5</v>
      </c>
      <c r="X30" s="6">
        <v>6</v>
      </c>
      <c r="Y30" s="6">
        <v>63</v>
      </c>
      <c r="Z30" s="12"/>
      <c r="AA30" s="12">
        <v>10</v>
      </c>
      <c r="AB30" s="6">
        <v>4</v>
      </c>
      <c r="AC30" s="10">
        <v>30</v>
      </c>
      <c r="AD30" s="12">
        <v>30</v>
      </c>
      <c r="AE30" s="12"/>
      <c r="AF30" s="6">
        <v>9</v>
      </c>
      <c r="AG30" s="11">
        <v>8</v>
      </c>
      <c r="AH30" s="10">
        <v>30</v>
      </c>
      <c r="AI30" s="6">
        <v>5</v>
      </c>
      <c r="AJ30" s="6"/>
      <c r="AK30" s="12">
        <v>70</v>
      </c>
      <c r="AL30" s="17">
        <v>36</v>
      </c>
      <c r="AM30" s="18">
        <v>4</v>
      </c>
      <c r="AN30" s="12">
        <f>(AL30+AM30)/0.7</f>
        <v>57.142857142857146</v>
      </c>
      <c r="AO30">
        <v>80</v>
      </c>
      <c r="AP30" s="11">
        <v>10</v>
      </c>
      <c r="AQ30" s="6">
        <f>+AO30+AP30</f>
        <v>90</v>
      </c>
      <c r="AR30">
        <v>123</v>
      </c>
      <c r="AS30" s="11">
        <v>10</v>
      </c>
      <c r="AT30" s="6"/>
      <c r="AU30" s="4">
        <f>((D30+G30+P30+V30+AC30/0.3+AH30/0.3)/5+(I30+J30+N30+O30+Z30/0.4+AA30/0.36+AD30/0.3+AE30/0.3+AK30/0.7+(AN30))/9*2)/3</f>
        <v>78.045972957084061</v>
      </c>
      <c r="AV30" s="4">
        <f>(F30+K30+H30/4+2*R30+X30+AF30+AG30)/0.9</f>
        <v>55.277777777777779</v>
      </c>
      <c r="AW30" s="4">
        <f>((E30/2+L30+M30+W30+AB30+AI30)/0.34*0.75+AR30/139*25)+AS30+C30</f>
        <v>87.342890393567501</v>
      </c>
      <c r="AX30" s="4">
        <f>(U30+AQ30)/2</f>
        <v>80</v>
      </c>
      <c r="AY30" s="7">
        <f>(AU30*0.25+AX30*0.3+AV30*0.15+AW30*0.1)/0.8</f>
        <v>75.67181118161804</v>
      </c>
    </row>
    <row r="31" spans="1:53">
      <c r="A31" s="8" t="s">
        <v>108</v>
      </c>
      <c r="B31" s="9">
        <v>10</v>
      </c>
      <c r="C31" s="9">
        <v>10</v>
      </c>
      <c r="D31" s="10"/>
      <c r="E31" s="6">
        <v>9</v>
      </c>
      <c r="F31" s="6">
        <v>10</v>
      </c>
      <c r="G31" s="10">
        <v>100</v>
      </c>
      <c r="H31" s="11">
        <v>78</v>
      </c>
      <c r="I31" s="12">
        <v>100</v>
      </c>
      <c r="J31" s="12">
        <v>78</v>
      </c>
      <c r="K31" s="13">
        <v>10</v>
      </c>
      <c r="L31" s="6">
        <v>5</v>
      </c>
      <c r="M31" s="6">
        <v>5</v>
      </c>
      <c r="N31" s="12">
        <v>100</v>
      </c>
      <c r="O31" s="12">
        <v>85</v>
      </c>
      <c r="P31" s="14">
        <v>100</v>
      </c>
      <c r="Q31" s="6"/>
      <c r="R31" s="6">
        <v>8</v>
      </c>
      <c r="S31" s="15">
        <v>78</v>
      </c>
      <c r="T31" s="16">
        <v>7</v>
      </c>
      <c r="U31" s="6">
        <f>S31+T31</f>
        <v>85</v>
      </c>
      <c r="V31" s="14">
        <v>100</v>
      </c>
      <c r="W31" s="6">
        <v>5</v>
      </c>
      <c r="X31" s="6">
        <v>9</v>
      </c>
      <c r="Y31" s="6">
        <v>75</v>
      </c>
      <c r="Z31" s="12">
        <v>40</v>
      </c>
      <c r="AA31" s="12"/>
      <c r="AB31" s="6">
        <v>4</v>
      </c>
      <c r="AC31" s="10">
        <v>30</v>
      </c>
      <c r="AD31" s="12">
        <v>30</v>
      </c>
      <c r="AE31" s="12">
        <v>30</v>
      </c>
      <c r="AF31" s="6">
        <v>8</v>
      </c>
      <c r="AG31" s="11">
        <v>9</v>
      </c>
      <c r="AH31" s="10">
        <v>30</v>
      </c>
      <c r="AI31" s="6">
        <v>5</v>
      </c>
      <c r="AJ31" s="6"/>
      <c r="AK31" s="12">
        <v>70</v>
      </c>
      <c r="AL31" s="17">
        <v>44</v>
      </c>
      <c r="AM31" s="12">
        <v>8</v>
      </c>
      <c r="AN31" s="12">
        <f>(AL31+AM31)/0.7</f>
        <v>74.285714285714292</v>
      </c>
      <c r="AO31">
        <v>85</v>
      </c>
      <c r="AP31" s="11">
        <v>13</v>
      </c>
      <c r="AQ31" s="6">
        <f>+AO31+AP31</f>
        <v>98</v>
      </c>
      <c r="AR31">
        <v>129</v>
      </c>
      <c r="AS31" s="11">
        <v>10</v>
      </c>
      <c r="AT31" s="6"/>
      <c r="AU31" s="4">
        <f>((D31+G31+P31+V31+AC31/0.3+AH31/0.3)/5+(I31+J31+N31+O31+Z31/0.4+AA31/0.36+AD31/0.3+AE31/0.3+AK31/0.7+(AN31))/9*2)/3</f>
        <v>95.354497354497354</v>
      </c>
      <c r="AV31" s="4">
        <f>(F31+K31+H31/4+2*R31+X31+AF31+AG31)/0.9</f>
        <v>90.555555555555557</v>
      </c>
      <c r="AW31" s="4">
        <f>((E31/2+L31+M31+W31+AB31+AI31)/0.34*0.75+AR31/139*25)+AS31+C31</f>
        <v>106.06908590774438</v>
      </c>
      <c r="AX31" s="4">
        <f>(U31+AQ31)/2</f>
        <v>91.5</v>
      </c>
      <c r="AY31" s="7">
        <f>(AU31*0.25+AX31*0.3+AV31*0.15+AW31*0.1)/0.8</f>
        <v>94.348582828415132</v>
      </c>
    </row>
    <row r="32" spans="1:53">
      <c r="A32" s="21">
        <v>23012</v>
      </c>
      <c r="B32" s="22">
        <v>10</v>
      </c>
      <c r="C32" s="22">
        <v>10</v>
      </c>
      <c r="D32" s="23"/>
      <c r="E32" s="24">
        <v>9</v>
      </c>
      <c r="F32" s="24">
        <v>9</v>
      </c>
      <c r="G32" s="23">
        <v>100</v>
      </c>
      <c r="H32" s="25">
        <v>78</v>
      </c>
      <c r="I32" s="26">
        <v>100</v>
      </c>
      <c r="J32" s="26">
        <v>83</v>
      </c>
      <c r="K32" s="24">
        <v>10</v>
      </c>
      <c r="L32" s="24">
        <v>4</v>
      </c>
      <c r="M32" s="24">
        <v>5</v>
      </c>
      <c r="N32" s="26">
        <v>100</v>
      </c>
      <c r="O32" s="26">
        <v>80</v>
      </c>
      <c r="P32" s="27">
        <v>100</v>
      </c>
      <c r="Q32" s="24"/>
      <c r="R32" s="24">
        <v>9</v>
      </c>
      <c r="S32" s="28">
        <v>78</v>
      </c>
      <c r="T32" s="29">
        <v>10</v>
      </c>
      <c r="U32" s="24">
        <f>S32+T32</f>
        <v>88</v>
      </c>
      <c r="V32" s="27">
        <v>100</v>
      </c>
      <c r="W32" s="24">
        <v>5</v>
      </c>
      <c r="X32" s="24">
        <v>10</v>
      </c>
      <c r="Y32" s="24">
        <v>54</v>
      </c>
      <c r="Z32" s="26">
        <v>40</v>
      </c>
      <c r="AA32" s="26">
        <v>27.5</v>
      </c>
      <c r="AB32" s="24">
        <v>3</v>
      </c>
      <c r="AC32" s="23">
        <v>30</v>
      </c>
      <c r="AD32" s="26">
        <v>30</v>
      </c>
      <c r="AE32" s="26">
        <v>26</v>
      </c>
      <c r="AF32" s="24">
        <v>8</v>
      </c>
      <c r="AG32" s="25">
        <v>5</v>
      </c>
      <c r="AH32" s="23">
        <v>30</v>
      </c>
      <c r="AI32" s="24">
        <v>5</v>
      </c>
      <c r="AJ32" s="24"/>
      <c r="AK32" s="26">
        <v>70</v>
      </c>
      <c r="AL32" s="30">
        <v>40</v>
      </c>
      <c r="AM32" s="26">
        <v>4</v>
      </c>
      <c r="AN32" s="12"/>
      <c r="AO32" s="31">
        <v>70</v>
      </c>
      <c r="AP32" s="25">
        <v>10</v>
      </c>
      <c r="AQ32" s="24">
        <f>+AO32+AP32</f>
        <v>80</v>
      </c>
      <c r="AR32" s="31">
        <v>0</v>
      </c>
      <c r="AS32" s="25">
        <v>10</v>
      </c>
      <c r="AT32" s="24"/>
      <c r="AU32" s="4">
        <f>((D32+G32+P32+V32+AC32/0.3+AH32/0.3)/5+(I32+J32+N32+O32+Z32/0.4+AA32/0.36+AD32/0.3+AE32/0.3+AK32/0.7+(AN32))/9*2)/3</f>
        <v>94.522633744855966</v>
      </c>
      <c r="AV32" s="32">
        <f>(F32+K32+H32/4+2*R32+X32+AF32+AG32)/0.9</f>
        <v>88.333333333333329</v>
      </c>
      <c r="AW32" s="32">
        <f>((E32/2+L32+M32+W32+AB32+AI32)/0.34*0.75+AR32/139*25)+AS32+C32</f>
        <v>78.455882352941174</v>
      </c>
      <c r="AX32" s="32">
        <f>(U32+AQ32)/2</f>
        <v>84</v>
      </c>
      <c r="AY32" s="43">
        <f>(AU32*0.25+AX32*0.3+AV32*0.15+AW32*0.1)/0.8</f>
        <v>87.407808339385127</v>
      </c>
    </row>
    <row r="33" spans="1:51">
      <c r="A33" s="8" t="s">
        <v>65</v>
      </c>
      <c r="B33" s="9">
        <v>10</v>
      </c>
      <c r="C33" s="9">
        <v>10</v>
      </c>
      <c r="D33" s="10"/>
      <c r="E33" s="6">
        <v>9</v>
      </c>
      <c r="F33" s="6">
        <v>7.5</v>
      </c>
      <c r="G33" s="10">
        <v>100</v>
      </c>
      <c r="H33" s="11">
        <v>71</v>
      </c>
      <c r="I33" s="12">
        <v>100</v>
      </c>
      <c r="J33" s="12">
        <v>53</v>
      </c>
      <c r="K33" s="13">
        <v>10</v>
      </c>
      <c r="L33" s="6">
        <v>1</v>
      </c>
      <c r="M33" s="6">
        <v>5</v>
      </c>
      <c r="N33" s="12">
        <v>100</v>
      </c>
      <c r="O33" s="12">
        <v>62</v>
      </c>
      <c r="P33" s="14">
        <v>100</v>
      </c>
      <c r="Q33" s="6"/>
      <c r="R33" s="6">
        <v>6</v>
      </c>
      <c r="S33" s="15">
        <v>57</v>
      </c>
      <c r="T33" s="16">
        <v>2</v>
      </c>
      <c r="U33" s="6">
        <f>S33+T33</f>
        <v>59</v>
      </c>
      <c r="V33" s="14">
        <v>100</v>
      </c>
      <c r="W33" s="6">
        <v>5</v>
      </c>
      <c r="X33" s="6">
        <v>9</v>
      </c>
      <c r="Y33" s="6">
        <v>59</v>
      </c>
      <c r="Z33" s="12">
        <v>40</v>
      </c>
      <c r="AA33" s="12">
        <v>20</v>
      </c>
      <c r="AB33" s="6">
        <v>2</v>
      </c>
      <c r="AC33" s="10">
        <v>30</v>
      </c>
      <c r="AD33" s="12">
        <v>30</v>
      </c>
      <c r="AE33" s="12"/>
      <c r="AF33" s="6">
        <v>9</v>
      </c>
      <c r="AG33" s="6"/>
      <c r="AH33" s="10">
        <v>30</v>
      </c>
      <c r="AI33" s="6">
        <v>5</v>
      </c>
      <c r="AJ33" s="6"/>
      <c r="AK33" s="12">
        <v>70</v>
      </c>
      <c r="AL33" s="17">
        <v>28</v>
      </c>
      <c r="AM33" s="12">
        <v>2</v>
      </c>
      <c r="AN33" s="12">
        <f>(AL33+AM33)/0.7</f>
        <v>42.857142857142861</v>
      </c>
      <c r="AO33">
        <v>72.5</v>
      </c>
      <c r="AP33" s="11">
        <v>8.5</v>
      </c>
      <c r="AQ33" s="6">
        <f>+AO33+AP33</f>
        <v>81</v>
      </c>
      <c r="AR33">
        <v>62</v>
      </c>
      <c r="AS33" s="11">
        <v>10</v>
      </c>
      <c r="AT33" s="6"/>
      <c r="AU33" s="4">
        <f>((D33+G33+P33+V33+AC33/0.3+AH33/0.3)/5+(I33+J33+N33+O33+Z33/0.4+AA33/0.36+AD33/0.3+AE33/0.3+AK33/0.7+(AN33))/9*2)/3</f>
        <v>86.178718400940625</v>
      </c>
      <c r="AV33" s="4">
        <f>(F33+K33+H33/4+2*R33+X33+AF33+AG33)/0.9</f>
        <v>72.5</v>
      </c>
      <c r="AW33" s="4">
        <f>((E33/2+L33+M33+W33+AB33+AI33)/0.34*0.75+AR33/139*25)+AS33+C33</f>
        <v>80.783432077867104</v>
      </c>
      <c r="AX33" s="4">
        <f>(U33+AQ33)/2</f>
        <v>70</v>
      </c>
      <c r="AY33" s="7">
        <f>(AU33*0.25+AX33*0.3+AV33*0.15+AW33*0.1)/0.8</f>
        <v>76.872528510027323</v>
      </c>
    </row>
    <row r="34" spans="1:51">
      <c r="A34" s="8" t="s">
        <v>88</v>
      </c>
      <c r="B34" s="9">
        <v>10</v>
      </c>
      <c r="C34" s="9">
        <v>10</v>
      </c>
      <c r="D34" s="10"/>
      <c r="E34" s="6">
        <v>8</v>
      </c>
      <c r="F34" s="6">
        <v>9</v>
      </c>
      <c r="G34" s="10">
        <v>100</v>
      </c>
      <c r="H34" s="11">
        <v>78</v>
      </c>
      <c r="I34" s="12">
        <v>100</v>
      </c>
      <c r="J34" s="12">
        <v>67.5</v>
      </c>
      <c r="K34" s="13">
        <v>10</v>
      </c>
      <c r="L34" s="6">
        <v>3</v>
      </c>
      <c r="M34" s="6">
        <v>5</v>
      </c>
      <c r="N34" s="12">
        <v>100</v>
      </c>
      <c r="O34" s="12">
        <v>80</v>
      </c>
      <c r="P34" s="14">
        <v>100</v>
      </c>
      <c r="Q34" s="6"/>
      <c r="R34" s="6">
        <v>8</v>
      </c>
      <c r="S34" s="15">
        <v>63</v>
      </c>
      <c r="T34" s="16">
        <v>8</v>
      </c>
      <c r="U34" s="6">
        <f>S34+T34</f>
        <v>71</v>
      </c>
      <c r="V34" s="14">
        <v>100</v>
      </c>
      <c r="W34" s="6">
        <v>5</v>
      </c>
      <c r="X34" s="6">
        <v>8</v>
      </c>
      <c r="Y34" s="6">
        <v>70</v>
      </c>
      <c r="Z34" s="12">
        <v>40</v>
      </c>
      <c r="AA34" s="12">
        <v>25</v>
      </c>
      <c r="AB34" s="6">
        <v>4</v>
      </c>
      <c r="AC34" s="10">
        <v>30</v>
      </c>
      <c r="AD34" s="12">
        <v>30</v>
      </c>
      <c r="AE34" s="12">
        <v>20</v>
      </c>
      <c r="AF34" s="6">
        <v>9</v>
      </c>
      <c r="AG34" s="11">
        <v>7.5</v>
      </c>
      <c r="AH34" s="10">
        <v>30</v>
      </c>
      <c r="AI34" s="6">
        <v>5</v>
      </c>
      <c r="AJ34" s="6"/>
      <c r="AK34" s="12">
        <v>70</v>
      </c>
      <c r="AL34" s="17">
        <v>40</v>
      </c>
      <c r="AM34" s="18">
        <v>4</v>
      </c>
      <c r="AN34" s="12"/>
      <c r="AO34">
        <v>77.5</v>
      </c>
      <c r="AP34" s="11">
        <v>6</v>
      </c>
      <c r="AQ34" s="6">
        <f>+AO34+AP34</f>
        <v>83.5</v>
      </c>
      <c r="AR34">
        <v>126</v>
      </c>
      <c r="AS34" s="11">
        <v>10</v>
      </c>
      <c r="AT34" s="6"/>
      <c r="AU34" s="4">
        <f>((D34+G34+P34+V34+AC34/0.3+AH34/0.3)/5+(I34+J34+N34+O34+Z34/0.4+AA34/0.36+AD34/0.3+AE34/0.3+AK34/0.7+(AN34))/9*2)/3</f>
        <v>91.378600823045261</v>
      </c>
      <c r="AV34" s="4">
        <f>(F34+K34+H34/4+2*R34+X34+AF34+AG34)/0.9</f>
        <v>87.777777777777771</v>
      </c>
      <c r="AW34" s="4">
        <f>((E34/2+L34+M34+W34+AB34+AI34)/0.34*0.75+AR34/139*25)+AS34+C34</f>
        <v>100.01481168006771</v>
      </c>
      <c r="AX34" s="4">
        <f>(U34+AQ34)/2</f>
        <v>77.25</v>
      </c>
      <c r="AY34" s="7">
        <f>(AU34*0.25+AX34*0.3+AV34*0.15+AW34*0.1)/0.8</f>
        <v>86.484747550543446</v>
      </c>
    </row>
    <row r="35" spans="1:51">
      <c r="A35" s="8" t="s">
        <v>63</v>
      </c>
      <c r="B35" s="9"/>
      <c r="C35" s="9"/>
      <c r="D35" s="10"/>
      <c r="E35" s="6">
        <v>8</v>
      </c>
      <c r="F35" s="6">
        <v>10</v>
      </c>
      <c r="G35" s="10">
        <v>100</v>
      </c>
      <c r="H35" s="11">
        <v>74</v>
      </c>
      <c r="I35" s="12">
        <v>100</v>
      </c>
      <c r="J35" s="12">
        <v>68</v>
      </c>
      <c r="K35" s="13">
        <v>10</v>
      </c>
      <c r="L35" s="6"/>
      <c r="M35" s="6">
        <v>4</v>
      </c>
      <c r="N35" s="12">
        <v>100</v>
      </c>
      <c r="O35" s="12">
        <v>70</v>
      </c>
      <c r="P35" s="14">
        <v>100</v>
      </c>
      <c r="Q35" s="6"/>
      <c r="R35" s="6">
        <v>8</v>
      </c>
      <c r="S35" s="15">
        <v>57</v>
      </c>
      <c r="T35" s="16">
        <v>8</v>
      </c>
      <c r="U35" s="6">
        <f>S35+T35</f>
        <v>65</v>
      </c>
      <c r="V35" s="14">
        <v>100</v>
      </c>
      <c r="W35" s="6">
        <v>5</v>
      </c>
      <c r="X35" s="6">
        <v>6</v>
      </c>
      <c r="Y35" s="6">
        <v>69</v>
      </c>
      <c r="Z35" s="12">
        <v>40</v>
      </c>
      <c r="AA35" s="12">
        <v>22</v>
      </c>
      <c r="AB35" s="6">
        <v>3</v>
      </c>
      <c r="AC35" s="10">
        <v>30</v>
      </c>
      <c r="AD35" s="12">
        <v>30</v>
      </c>
      <c r="AE35" s="12"/>
      <c r="AF35" s="6">
        <v>7</v>
      </c>
      <c r="AG35" s="6"/>
      <c r="AH35" s="10">
        <v>30</v>
      </c>
      <c r="AI35" s="6"/>
      <c r="AJ35" s="6"/>
      <c r="AK35" s="12">
        <v>70</v>
      </c>
      <c r="AL35" s="17">
        <v>24</v>
      </c>
      <c r="AM35" s="12">
        <v>6</v>
      </c>
      <c r="AN35" s="12">
        <f>(AL35+AM35)/0.7</f>
        <v>42.857142857142861</v>
      </c>
      <c r="AO35">
        <v>70</v>
      </c>
      <c r="AP35" s="11">
        <v>3</v>
      </c>
      <c r="AQ35" s="6">
        <f>+AO35+AP35</f>
        <v>73</v>
      </c>
      <c r="AR35">
        <v>113</v>
      </c>
      <c r="AS35" s="11">
        <v>10</v>
      </c>
      <c r="AT35" s="6"/>
      <c r="AU35" s="4">
        <f>((D35+G35+P35+V35+AC35/0.3+AH35/0.3)/5+(I35+J35+N35+O35+Z35/0.4+AA35/0.36+AD35/0.3+AE35/0.3+AK35/0.7+(AN35))/9*2)/3</f>
        <v>88.293944738389186</v>
      </c>
      <c r="AV35" s="4">
        <f>(F35+K35+H35/4+2*R35+X35+AF35+AG35)/0.9</f>
        <v>75</v>
      </c>
      <c r="AW35" s="4">
        <f>((E35/2+L35+M35+W35+AB35+AI35)/0.34*0.75+AR35/139*25)+AS35+C35</f>
        <v>65.61785865425307</v>
      </c>
      <c r="AX35" s="4">
        <f>(U35+AQ35)/2</f>
        <v>69</v>
      </c>
      <c r="AY35" s="7">
        <f>(AU35*0.25+AX35*0.3+AV35*0.15+AW35*0.1)/0.8</f>
        <v>75.731590062528255</v>
      </c>
    </row>
    <row r="36" spans="1:51">
      <c r="A36" s="8" t="s">
        <v>82</v>
      </c>
      <c r="B36" s="9"/>
      <c r="C36" s="9"/>
      <c r="D36" s="10"/>
      <c r="E36" s="6">
        <v>10</v>
      </c>
      <c r="F36" s="6">
        <v>10</v>
      </c>
      <c r="G36" s="10">
        <v>100</v>
      </c>
      <c r="H36" s="11">
        <v>75</v>
      </c>
      <c r="I36" s="18">
        <v>100</v>
      </c>
      <c r="J36" s="12">
        <v>76</v>
      </c>
      <c r="K36" s="13">
        <v>10</v>
      </c>
      <c r="L36" s="6">
        <v>3</v>
      </c>
      <c r="M36" s="6">
        <v>5</v>
      </c>
      <c r="N36" s="12">
        <v>100</v>
      </c>
      <c r="O36" s="12">
        <v>44</v>
      </c>
      <c r="P36" s="14">
        <v>100</v>
      </c>
      <c r="Q36" s="6"/>
      <c r="R36" s="6">
        <v>4</v>
      </c>
      <c r="S36" s="15">
        <v>84</v>
      </c>
      <c r="T36" s="16">
        <v>6</v>
      </c>
      <c r="U36" s="6">
        <f>S36+T36</f>
        <v>90</v>
      </c>
      <c r="V36" s="14">
        <v>100</v>
      </c>
      <c r="W36" s="6">
        <v>5</v>
      </c>
      <c r="X36" s="6">
        <v>8</v>
      </c>
      <c r="Y36" s="6">
        <v>69</v>
      </c>
      <c r="Z36" s="12">
        <v>40</v>
      </c>
      <c r="AA36" s="12"/>
      <c r="AB36" s="6">
        <v>4</v>
      </c>
      <c r="AC36" s="10">
        <v>30</v>
      </c>
      <c r="AD36" s="12"/>
      <c r="AE36" s="12">
        <v>24</v>
      </c>
      <c r="AF36" s="6">
        <v>8</v>
      </c>
      <c r="AG36" s="11">
        <v>8.5</v>
      </c>
      <c r="AH36" s="10">
        <v>30</v>
      </c>
      <c r="AI36" s="6">
        <v>5</v>
      </c>
      <c r="AJ36" s="6"/>
      <c r="AK36" s="12">
        <v>70</v>
      </c>
      <c r="AL36" s="17">
        <v>54</v>
      </c>
      <c r="AM36" s="12">
        <v>5</v>
      </c>
      <c r="AN36" s="12">
        <f>(AL36+AM36)/0.7</f>
        <v>84.285714285714292</v>
      </c>
      <c r="AO36">
        <v>85</v>
      </c>
      <c r="AP36" s="11">
        <v>4</v>
      </c>
      <c r="AQ36" s="6">
        <f>+AO36+AP36</f>
        <v>89</v>
      </c>
      <c r="AR36">
        <v>129</v>
      </c>
      <c r="AS36" s="11"/>
      <c r="AT36" s="6"/>
      <c r="AU36" s="4">
        <f>((D36+G36+P36+V36+AC36/0.3+AH36/0.3)/5+(I36+J36+N36+O36+Z36/0.4+AA36/0.36+AD36/0.3+AE36/0.3+AK36/0.7+(AN36))/9*2)/3</f>
        <v>84.021164021164026</v>
      </c>
      <c r="AV36" s="4">
        <f>(F36+K36+H36/4+2*R36+X36+AF36+AG36)/0.9</f>
        <v>79.166666666666671</v>
      </c>
      <c r="AW36" s="4">
        <f>((E36/2+L36+M36+W36+AB36+AI36)/0.34*0.75+AR36/139*25)+AS36+C36</f>
        <v>82.760262378332627</v>
      </c>
      <c r="AX36" s="4">
        <f>(U36+AQ36)/2</f>
        <v>89.5</v>
      </c>
      <c r="AY36" s="7">
        <f>(AU36*0.25+AX36*0.3+AV36*0.15+AW36*0.1)/0.8</f>
        <v>85.00789655390534</v>
      </c>
    </row>
    <row r="37" spans="1:51">
      <c r="A37" s="21">
        <v>32995</v>
      </c>
      <c r="B37" s="22">
        <v>10</v>
      </c>
      <c r="C37" s="22">
        <v>10</v>
      </c>
      <c r="D37" s="23"/>
      <c r="E37" s="24">
        <v>8</v>
      </c>
      <c r="F37" s="24">
        <v>10</v>
      </c>
      <c r="G37" s="23">
        <v>100</v>
      </c>
      <c r="H37" s="25">
        <v>76</v>
      </c>
      <c r="I37" s="26">
        <v>100</v>
      </c>
      <c r="J37" s="26">
        <v>72.5</v>
      </c>
      <c r="K37" s="24">
        <v>10</v>
      </c>
      <c r="L37" s="24">
        <v>3</v>
      </c>
      <c r="M37" s="24">
        <v>4</v>
      </c>
      <c r="N37" s="26">
        <v>100</v>
      </c>
      <c r="O37" s="26"/>
      <c r="P37" s="27">
        <v>100</v>
      </c>
      <c r="Q37" s="24"/>
      <c r="R37" s="24">
        <v>7</v>
      </c>
      <c r="S37" s="28">
        <v>66</v>
      </c>
      <c r="T37" s="29">
        <v>11</v>
      </c>
      <c r="U37" s="24">
        <f>S37+T37</f>
        <v>77</v>
      </c>
      <c r="V37" s="27">
        <v>100</v>
      </c>
      <c r="W37" s="24">
        <v>5</v>
      </c>
      <c r="X37" s="24">
        <v>8</v>
      </c>
      <c r="Y37" s="24">
        <v>67</v>
      </c>
      <c r="Z37" s="26">
        <v>40</v>
      </c>
      <c r="AA37" s="26">
        <v>25</v>
      </c>
      <c r="AB37" s="24">
        <v>4</v>
      </c>
      <c r="AC37" s="23">
        <v>30</v>
      </c>
      <c r="AD37" s="26">
        <v>30</v>
      </c>
      <c r="AE37" s="26">
        <v>14</v>
      </c>
      <c r="AF37" s="24">
        <v>9</v>
      </c>
      <c r="AG37" s="25">
        <v>6</v>
      </c>
      <c r="AH37" s="23">
        <v>30</v>
      </c>
      <c r="AI37" s="24"/>
      <c r="AJ37" s="24"/>
      <c r="AK37" s="26">
        <v>70</v>
      </c>
      <c r="AL37" s="30">
        <v>32</v>
      </c>
      <c r="AM37" s="33">
        <v>5</v>
      </c>
      <c r="AN37" s="12">
        <f>(AL37+AM37)/0.7</f>
        <v>52.857142857142861</v>
      </c>
      <c r="AO37" s="31">
        <v>72.5</v>
      </c>
      <c r="AP37" s="25">
        <v>11</v>
      </c>
      <c r="AQ37" s="24">
        <f>+AO37+AP37</f>
        <v>83.5</v>
      </c>
      <c r="AR37" s="31">
        <v>114</v>
      </c>
      <c r="AS37" s="25">
        <v>10</v>
      </c>
      <c r="AT37" s="24"/>
      <c r="AU37" s="4">
        <f>((D37+G37+P37+V37+AC37/0.3+AH37/0.3)/5+(I37+J37+N37+O37+Z37/0.4+AA37/0.36+AD37/0.3+AE37/0.3+AK37/0.7+(AN37))/9*2)/3</f>
        <v>88.256907701352134</v>
      </c>
      <c r="AV37" s="32">
        <f>(F37+K37+H37/4+2*R37+X37+AF37+AG37)/0.9</f>
        <v>84.444444444444443</v>
      </c>
      <c r="AW37" s="32">
        <f>((E37/2+L37+M37+W37+AB37+AI37)/0.34*0.75+AR37/139*25)+AS37+C37</f>
        <v>84.621244181125689</v>
      </c>
      <c r="AX37" s="32">
        <f>(U37+AQ37)/2</f>
        <v>80.25</v>
      </c>
      <c r="AY37" s="43">
        <f>(AU37*0.25+AX37*0.3+AV37*0.15+AW37*0.1)/0.8</f>
        <v>84.085022512646589</v>
      </c>
    </row>
    <row r="38" spans="1:51">
      <c r="A38" s="8" t="s">
        <v>84</v>
      </c>
      <c r="B38" s="9">
        <v>10</v>
      </c>
      <c r="C38" s="9">
        <v>10</v>
      </c>
      <c r="D38" s="10"/>
      <c r="E38" s="6">
        <v>9</v>
      </c>
      <c r="F38" s="6">
        <v>9</v>
      </c>
      <c r="G38" s="10">
        <v>100</v>
      </c>
      <c r="H38" s="11">
        <v>78</v>
      </c>
      <c r="I38" s="12"/>
      <c r="J38" s="12">
        <v>68.5</v>
      </c>
      <c r="K38" s="13">
        <v>10</v>
      </c>
      <c r="L38" s="6">
        <v>4</v>
      </c>
      <c r="M38" s="6">
        <v>5</v>
      </c>
      <c r="N38" s="12">
        <v>100</v>
      </c>
      <c r="O38" s="12">
        <v>75</v>
      </c>
      <c r="P38" s="14">
        <v>100</v>
      </c>
      <c r="Q38" s="6"/>
      <c r="R38" s="6">
        <v>7</v>
      </c>
      <c r="S38" s="15">
        <v>63</v>
      </c>
      <c r="T38" s="16">
        <v>2</v>
      </c>
      <c r="U38" s="6">
        <f>S38+T38</f>
        <v>65</v>
      </c>
      <c r="V38" s="14">
        <v>100</v>
      </c>
      <c r="W38" s="6">
        <v>5</v>
      </c>
      <c r="X38" s="6">
        <v>10</v>
      </c>
      <c r="Y38" s="6">
        <v>74</v>
      </c>
      <c r="Z38" s="12">
        <v>40</v>
      </c>
      <c r="AA38" s="12">
        <v>32</v>
      </c>
      <c r="AB38" s="6">
        <v>4</v>
      </c>
      <c r="AC38" s="10">
        <v>30</v>
      </c>
      <c r="AD38" s="12">
        <v>30</v>
      </c>
      <c r="AE38" s="12">
        <v>22</v>
      </c>
      <c r="AF38" s="6">
        <v>9</v>
      </c>
      <c r="AG38" s="11">
        <v>5</v>
      </c>
      <c r="AH38" s="10">
        <v>30</v>
      </c>
      <c r="AI38" s="6">
        <v>5</v>
      </c>
      <c r="AJ38" s="6"/>
      <c r="AK38" s="12">
        <v>70</v>
      </c>
      <c r="AL38" s="17">
        <v>40</v>
      </c>
      <c r="AM38" s="18">
        <v>2</v>
      </c>
      <c r="AN38" s="12">
        <f>(AL38+AM38)/0.7</f>
        <v>60.000000000000007</v>
      </c>
      <c r="AO38">
        <v>77.5</v>
      </c>
      <c r="AP38" s="11">
        <v>11</v>
      </c>
      <c r="AQ38" s="6">
        <f>+AO38+AP38</f>
        <v>88.5</v>
      </c>
      <c r="AR38">
        <v>104</v>
      </c>
      <c r="AS38" s="11">
        <v>10</v>
      </c>
      <c r="AT38" s="6"/>
      <c r="AU38" s="4">
        <f>((D38+G38+P38+V38+AC38/0.3+AH38/0.3)/5+(I38+J38+N38+O38+Z38/0.4+AA38/0.36+AD38/0.3+AE38/0.3+AK38/0.7+(AN38))/9*2)/3</f>
        <v>90.053497942386841</v>
      </c>
      <c r="AV38" s="4">
        <f>(F38+K38+H38/4+2*R38+X38+AF38+AG38)/0.9</f>
        <v>85</v>
      </c>
      <c r="AW38" s="4">
        <f>((E38/2+L38+M38+W38+AB38+AI38)/0.34*0.75+AR38/139*25)+AS38+C38</f>
        <v>99.366800677105374</v>
      </c>
      <c r="AX38" s="4">
        <f>(U38+AQ38)/2</f>
        <v>76.75</v>
      </c>
      <c r="AY38" s="7">
        <f>(AU38*0.25+AX38*0.3+AV38*0.15+AW38*0.1)/0.8</f>
        <v>85.281318191634057</v>
      </c>
    </row>
    <row r="39" spans="1:51">
      <c r="A39" s="8" t="s">
        <v>111</v>
      </c>
      <c r="B39" s="9">
        <v>10</v>
      </c>
      <c r="C39" s="9">
        <v>10</v>
      </c>
      <c r="D39" s="10"/>
      <c r="E39" s="6">
        <v>9</v>
      </c>
      <c r="F39" s="6">
        <v>10</v>
      </c>
      <c r="G39" s="10">
        <v>100</v>
      </c>
      <c r="H39" s="11">
        <v>78</v>
      </c>
      <c r="I39" s="12">
        <v>100</v>
      </c>
      <c r="J39" s="12">
        <v>78</v>
      </c>
      <c r="K39" s="13">
        <v>10</v>
      </c>
      <c r="L39" s="6">
        <v>5</v>
      </c>
      <c r="M39" s="6">
        <v>5</v>
      </c>
      <c r="N39" s="12">
        <v>100</v>
      </c>
      <c r="O39" s="12"/>
      <c r="P39" s="14">
        <v>100</v>
      </c>
      <c r="Q39" s="6"/>
      <c r="R39" s="6">
        <v>9</v>
      </c>
      <c r="S39" s="15">
        <v>81</v>
      </c>
      <c r="T39" s="16">
        <v>10</v>
      </c>
      <c r="U39" s="6">
        <f>S39+T39</f>
        <v>91</v>
      </c>
      <c r="V39" s="14">
        <v>100</v>
      </c>
      <c r="W39" s="6">
        <v>5</v>
      </c>
      <c r="X39" s="6">
        <v>9</v>
      </c>
      <c r="Y39" s="6">
        <v>80</v>
      </c>
      <c r="Z39" s="12">
        <v>40</v>
      </c>
      <c r="AA39" s="12">
        <v>29.5</v>
      </c>
      <c r="AB39" s="6">
        <v>4</v>
      </c>
      <c r="AC39" s="10">
        <v>30</v>
      </c>
      <c r="AD39" s="12">
        <v>30</v>
      </c>
      <c r="AE39" s="12">
        <v>26</v>
      </c>
      <c r="AF39" s="6">
        <v>8</v>
      </c>
      <c r="AG39" s="11">
        <v>9</v>
      </c>
      <c r="AH39" s="10">
        <v>30</v>
      </c>
      <c r="AI39" s="6">
        <v>5</v>
      </c>
      <c r="AJ39" s="6"/>
      <c r="AK39" s="12">
        <v>70</v>
      </c>
      <c r="AL39" s="17">
        <v>52</v>
      </c>
      <c r="AM39" s="12">
        <v>8</v>
      </c>
      <c r="AN39" s="12">
        <f>(AL39+AM39)/0.7</f>
        <v>85.714285714285722</v>
      </c>
      <c r="AO39">
        <v>87.5</v>
      </c>
      <c r="AP39" s="11">
        <v>13.5</v>
      </c>
      <c r="AQ39" s="6">
        <f>+AO39+AP39</f>
        <v>101</v>
      </c>
      <c r="AR39">
        <v>133</v>
      </c>
      <c r="AS39" s="11">
        <v>10</v>
      </c>
      <c r="AT39" s="6"/>
      <c r="AU39" s="4">
        <f>((D39+G39+P39+V39+AC39/0.3+AH39/0.3)/5+(I39+J39+N39+O39+Z39/0.4+AA39/0.36+AD39/0.3+AE39/0.3+AK39/0.7+(AN39))/9*2)/3</f>
        <v>94.987066431510883</v>
      </c>
      <c r="AV39" s="4">
        <f>(F39+K39+H39/4+2*R39+X39+AF39+AG39)/0.9</f>
        <v>92.777777777777771</v>
      </c>
      <c r="AW39" s="4">
        <f>((E39/2+L39+M39+W39+AB39+AI39)/0.34*0.75+AR39/139*25)+AS39+C39</f>
        <v>106.78851036817605</v>
      </c>
      <c r="AX39" s="4">
        <f>(U39+AQ39)/2</f>
        <v>96</v>
      </c>
      <c r="AY39" s="7">
        <f>(AU39*0.25+AX39*0.3+AV39*0.15+AW39*0.1)/0.8</f>
        <v>96.427855389202477</v>
      </c>
    </row>
    <row r="40" spans="1:51">
      <c r="A40" s="35" t="s">
        <v>99</v>
      </c>
      <c r="B40" s="36">
        <v>10</v>
      </c>
      <c r="C40" s="36">
        <v>10</v>
      </c>
      <c r="D40" s="10"/>
      <c r="E40" s="36">
        <v>9</v>
      </c>
      <c r="F40" s="36">
        <v>10</v>
      </c>
      <c r="G40" s="10">
        <v>100</v>
      </c>
      <c r="H40" s="37">
        <v>72.5</v>
      </c>
      <c r="I40" s="12">
        <v>100</v>
      </c>
      <c r="J40" s="12"/>
      <c r="K40" s="38"/>
      <c r="L40" s="36">
        <v>3</v>
      </c>
      <c r="M40" s="36">
        <v>3</v>
      </c>
      <c r="N40" s="12">
        <v>100</v>
      </c>
      <c r="O40" s="12">
        <v>100</v>
      </c>
      <c r="P40" s="14">
        <v>100</v>
      </c>
      <c r="Q40" s="36"/>
      <c r="R40" s="36">
        <v>8</v>
      </c>
      <c r="S40" s="39">
        <v>81</v>
      </c>
      <c r="T40" s="40">
        <v>11</v>
      </c>
      <c r="U40" s="36">
        <f>S40+T40</f>
        <v>92</v>
      </c>
      <c r="V40" s="14">
        <v>100</v>
      </c>
      <c r="W40" s="36">
        <v>5</v>
      </c>
      <c r="X40" s="36">
        <v>9</v>
      </c>
      <c r="Y40" s="36">
        <v>75</v>
      </c>
      <c r="Z40" s="12">
        <v>40</v>
      </c>
      <c r="AA40" s="12">
        <v>34</v>
      </c>
      <c r="AB40" s="36"/>
      <c r="AC40" s="10">
        <v>30</v>
      </c>
      <c r="AD40" s="12">
        <v>30</v>
      </c>
      <c r="AE40" s="12">
        <v>24</v>
      </c>
      <c r="AF40" s="36">
        <v>9</v>
      </c>
      <c r="AG40" s="37">
        <v>8.5</v>
      </c>
      <c r="AH40" s="10">
        <v>30</v>
      </c>
      <c r="AI40" s="36">
        <v>5</v>
      </c>
      <c r="AJ40" s="36"/>
      <c r="AK40" s="12">
        <v>70</v>
      </c>
      <c r="AL40" s="17">
        <v>50</v>
      </c>
      <c r="AM40" s="12">
        <v>7</v>
      </c>
      <c r="AN40" s="12">
        <f>(AL40+AM40)/0.7</f>
        <v>81.428571428571431</v>
      </c>
      <c r="AO40" s="41">
        <v>80</v>
      </c>
      <c r="AP40" s="37">
        <v>12</v>
      </c>
      <c r="AQ40" s="36">
        <f>+AO40+AP40</f>
        <v>92</v>
      </c>
      <c r="AR40" s="41">
        <v>132</v>
      </c>
      <c r="AS40" s="37">
        <v>10</v>
      </c>
      <c r="AT40" s="36"/>
      <c r="AU40" s="4">
        <f>((D40+G40+P40+V40+AC40/0.3+AH40/0.3)/5+(I40+J40+N40+O40+Z40/0.4+AA40/0.36+AD40/0.3+AE40/0.3+AK40/0.7+(AN40))/9*2)/3</f>
        <v>96.731334509112287</v>
      </c>
      <c r="AV40" s="42">
        <f>(F40+K40+H40/4+2*R40+X40+AF40+AG40)/0.9</f>
        <v>78.472222222222214</v>
      </c>
      <c r="AW40" s="42">
        <f>((E40/2+L40+M40+W40+AB40+AI40)/0.34*0.75+AR40/139*25)+AS40+C40</f>
        <v>88.961595429538718</v>
      </c>
      <c r="AX40" s="42">
        <f>(U40+AQ40)/2</f>
        <v>92</v>
      </c>
      <c r="AY40" s="7">
        <f>(AU40*0.25+AX40*0.3+AV40*0.15+AW40*0.1)/0.8</f>
        <v>90.562283129456574</v>
      </c>
    </row>
    <row r="41" spans="1:51">
      <c r="A41" s="8" t="s">
        <v>83</v>
      </c>
      <c r="B41" s="9">
        <v>10</v>
      </c>
      <c r="C41" s="9">
        <v>10</v>
      </c>
      <c r="D41" s="10"/>
      <c r="E41" s="6">
        <v>8</v>
      </c>
      <c r="F41" s="6">
        <v>9</v>
      </c>
      <c r="G41" s="10">
        <v>100</v>
      </c>
      <c r="H41" s="11">
        <v>78</v>
      </c>
      <c r="I41" s="12">
        <v>100</v>
      </c>
      <c r="J41" s="12">
        <v>81.5</v>
      </c>
      <c r="K41" s="13">
        <v>10</v>
      </c>
      <c r="L41" s="6">
        <v>5</v>
      </c>
      <c r="M41" s="6">
        <v>5</v>
      </c>
      <c r="N41" s="12">
        <v>100</v>
      </c>
      <c r="O41" s="12"/>
      <c r="P41" s="14">
        <v>100</v>
      </c>
      <c r="Q41" s="6"/>
      <c r="R41" s="6">
        <v>9</v>
      </c>
      <c r="S41" s="15">
        <v>78</v>
      </c>
      <c r="T41" s="16">
        <v>3</v>
      </c>
      <c r="U41" s="6">
        <f>S41+T41</f>
        <v>81</v>
      </c>
      <c r="V41" s="14">
        <v>100</v>
      </c>
      <c r="W41" s="6">
        <v>5</v>
      </c>
      <c r="X41" s="6">
        <v>8</v>
      </c>
      <c r="Y41" s="6">
        <v>72</v>
      </c>
      <c r="Z41" s="12">
        <v>40</v>
      </c>
      <c r="AA41" s="12">
        <v>26.5</v>
      </c>
      <c r="AB41" s="6">
        <v>3</v>
      </c>
      <c r="AC41" s="10">
        <v>30</v>
      </c>
      <c r="AD41" s="12">
        <v>30</v>
      </c>
      <c r="AE41" s="12">
        <v>20</v>
      </c>
      <c r="AF41" s="6">
        <v>9</v>
      </c>
      <c r="AG41" s="11">
        <v>9</v>
      </c>
      <c r="AH41" s="10">
        <v>30</v>
      </c>
      <c r="AI41" s="6">
        <v>5</v>
      </c>
      <c r="AJ41" s="6"/>
      <c r="AK41" s="12">
        <v>70</v>
      </c>
      <c r="AL41" s="17">
        <v>38</v>
      </c>
      <c r="AM41" s="12">
        <v>3</v>
      </c>
      <c r="AN41" s="12">
        <f>(AL41+AM41)/0.7</f>
        <v>58.571428571428577</v>
      </c>
      <c r="AO41">
        <v>55</v>
      </c>
      <c r="AP41" s="11">
        <v>8.5</v>
      </c>
      <c r="AQ41" s="6">
        <f>+AO41+AP41</f>
        <v>63.5</v>
      </c>
      <c r="AR41">
        <v>111</v>
      </c>
      <c r="AS41" s="11">
        <v>10</v>
      </c>
      <c r="AT41" s="6"/>
      <c r="AU41" s="4">
        <f>((D41+G41+P41+V41+AC41/0.3+AH41/0.3)/5+(I41+J41+N41+O41+Z41/0.4+AA41/0.36+AD41/0.3+AE41/0.3+AK41/0.7+(AN41))/9*2)/3</f>
        <v>91.136978248089349</v>
      </c>
      <c r="AV41" s="4">
        <f>(F41+K41+H41/4+2*R41+X41+AF41+AG41)/0.9</f>
        <v>91.666666666666671</v>
      </c>
      <c r="AW41" s="4">
        <f>((E41/2+L41+M41+W41+AB41+AI41)/0.34*0.75+AR41/139*25)+AS41+C41</f>
        <v>99.522852306390178</v>
      </c>
      <c r="AX41" s="4">
        <f>(U41+AQ41)/2</f>
        <v>72.25</v>
      </c>
      <c r="AY41" s="7">
        <f>(AU41*0.25+AX41*0.3+AV41*0.15+AW41*0.1)/0.8</f>
        <v>85.201912240826687</v>
      </c>
    </row>
    <row r="42" spans="1:51">
      <c r="A42" s="21" t="s">
        <v>95</v>
      </c>
      <c r="B42" s="22">
        <v>10</v>
      </c>
      <c r="C42" s="22">
        <v>10</v>
      </c>
      <c r="D42" s="23">
        <v>99</v>
      </c>
      <c r="E42" s="24">
        <v>9</v>
      </c>
      <c r="F42" s="24">
        <v>9</v>
      </c>
      <c r="G42" s="23">
        <v>100</v>
      </c>
      <c r="H42" s="25">
        <v>74</v>
      </c>
      <c r="I42" s="26">
        <v>100</v>
      </c>
      <c r="J42" s="26">
        <v>83</v>
      </c>
      <c r="K42" s="24"/>
      <c r="L42" s="24">
        <v>5</v>
      </c>
      <c r="M42" s="24"/>
      <c r="N42" s="26">
        <v>100</v>
      </c>
      <c r="O42" s="26"/>
      <c r="P42" s="27">
        <v>100</v>
      </c>
      <c r="Q42" s="24"/>
      <c r="R42" s="24">
        <v>9</v>
      </c>
      <c r="S42" s="28">
        <v>90</v>
      </c>
      <c r="T42" s="29">
        <v>9</v>
      </c>
      <c r="U42" s="24">
        <f>S42+T42</f>
        <v>99</v>
      </c>
      <c r="V42" s="27">
        <v>100</v>
      </c>
      <c r="W42" s="24">
        <v>5</v>
      </c>
      <c r="X42" s="24">
        <v>10</v>
      </c>
      <c r="Y42" s="24">
        <v>68</v>
      </c>
      <c r="Z42" s="26">
        <v>40</v>
      </c>
      <c r="AA42" s="26">
        <v>30</v>
      </c>
      <c r="AB42" s="24">
        <v>4</v>
      </c>
      <c r="AC42" s="23"/>
      <c r="AD42" s="26">
        <v>30</v>
      </c>
      <c r="AE42" s="26"/>
      <c r="AF42" s="24">
        <v>9</v>
      </c>
      <c r="AG42" s="24">
        <v>7.5</v>
      </c>
      <c r="AH42" s="23">
        <v>30</v>
      </c>
      <c r="AI42" s="24">
        <v>5</v>
      </c>
      <c r="AJ42" s="24"/>
      <c r="AK42" s="26">
        <v>70</v>
      </c>
      <c r="AL42" s="30">
        <v>54</v>
      </c>
      <c r="AM42" s="33">
        <v>6</v>
      </c>
      <c r="AN42" s="12">
        <f>(AL42+AM42)/0.7</f>
        <v>85.714285714285722</v>
      </c>
      <c r="AO42" s="31">
        <v>75</v>
      </c>
      <c r="AP42" s="25">
        <v>11</v>
      </c>
      <c r="AQ42" s="24">
        <f>+AO42+AP42</f>
        <v>86</v>
      </c>
      <c r="AR42" s="31">
        <v>104</v>
      </c>
      <c r="AS42" s="25">
        <v>10</v>
      </c>
      <c r="AT42" s="24"/>
      <c r="AU42" s="4">
        <f>((D42+G42+P42+V42+AC42/0.3+AH42/0.3)/5+(I42+J42+N42+O42+Z42/0.4+AA42/0.36+AD42/0.3+AE42/0.3+AK42/0.7+(AN42))/9*2)/3</f>
        <v>88.973897707231046</v>
      </c>
      <c r="AV42" s="32">
        <f>(F42+K42+H42/4+2*R42+X42+AF42+AG42)/0.9</f>
        <v>80</v>
      </c>
      <c r="AW42" s="32">
        <f>((E42/2+L42+M42+W42+AB42+AI42)/0.34*0.75+AR42/139*25)+AS42+C42</f>
        <v>90.543271265340664</v>
      </c>
      <c r="AX42" s="32">
        <f>(U42+AQ42)/2</f>
        <v>92.5</v>
      </c>
      <c r="AY42" s="43">
        <f>(AU42*0.25+AX42*0.3+AV42*0.15+AW42*0.1)/0.8</f>
        <v>88.809751941677277</v>
      </c>
    </row>
    <row r="43" spans="1:51">
      <c r="A43" s="8">
        <v>42425</v>
      </c>
      <c r="B43" s="9">
        <v>10</v>
      </c>
      <c r="C43" s="9">
        <v>10</v>
      </c>
      <c r="D43" s="10"/>
      <c r="E43" s="6">
        <v>7</v>
      </c>
      <c r="F43" s="6">
        <v>10</v>
      </c>
      <c r="G43" s="10">
        <v>100</v>
      </c>
      <c r="H43" s="11">
        <v>77</v>
      </c>
      <c r="I43" s="12">
        <v>100</v>
      </c>
      <c r="J43" s="12">
        <v>47.5</v>
      </c>
      <c r="K43" s="13">
        <v>10</v>
      </c>
      <c r="L43" s="6">
        <v>4</v>
      </c>
      <c r="M43" s="6">
        <v>5</v>
      </c>
      <c r="N43" s="12">
        <v>100</v>
      </c>
      <c r="O43" s="12">
        <v>55</v>
      </c>
      <c r="P43" s="14">
        <v>100</v>
      </c>
      <c r="Q43" s="6"/>
      <c r="R43" s="6">
        <v>8</v>
      </c>
      <c r="S43" s="15">
        <v>69</v>
      </c>
      <c r="T43" s="16">
        <v>8</v>
      </c>
      <c r="U43" s="6">
        <f>S43+T43</f>
        <v>77</v>
      </c>
      <c r="V43" s="14">
        <v>100</v>
      </c>
      <c r="W43" s="6">
        <v>5</v>
      </c>
      <c r="X43" s="6">
        <v>8</v>
      </c>
      <c r="Y43" s="6">
        <v>68</v>
      </c>
      <c r="Z43" s="12">
        <v>40</v>
      </c>
      <c r="AA43" s="12">
        <v>23</v>
      </c>
      <c r="AB43" s="6">
        <v>3</v>
      </c>
      <c r="AC43" s="10">
        <v>30</v>
      </c>
      <c r="AD43" s="12">
        <v>30</v>
      </c>
      <c r="AE43" s="12"/>
      <c r="AF43" s="6">
        <v>7</v>
      </c>
      <c r="AG43" s="11">
        <v>6.5</v>
      </c>
      <c r="AH43" s="10">
        <v>30</v>
      </c>
      <c r="AI43" s="6">
        <v>5</v>
      </c>
      <c r="AJ43" s="6"/>
      <c r="AK43" s="12">
        <v>70</v>
      </c>
      <c r="AL43" s="17">
        <v>42</v>
      </c>
      <c r="AM43" s="12">
        <v>0</v>
      </c>
      <c r="AN43" s="12">
        <f>(AL43+AM43)/0.7</f>
        <v>60.000000000000007</v>
      </c>
      <c r="AO43" s="6">
        <v>60</v>
      </c>
      <c r="AP43" s="6">
        <v>4</v>
      </c>
      <c r="AQ43" s="6">
        <f>+AO43+AP43</f>
        <v>64</v>
      </c>
      <c r="AR43">
        <v>21</v>
      </c>
      <c r="AS43" s="11">
        <v>10</v>
      </c>
      <c r="AT43" s="6"/>
      <c r="AU43" s="4">
        <f>((D43+G43+P43+V43+AC43/0.3+AH43/0.3)/5+(I43+J43+N43+O43+Z43/0.4+AA43/0.36+AD43/0.3+AE43/0.3+AK43/0.7+(AN43))/9*2)/3</f>
        <v>87.139917695473244</v>
      </c>
      <c r="AV43" s="4">
        <f>(F43+K43+H43/4+2*R43+X43+AF43+AG43)/0.9</f>
        <v>85.277777777777771</v>
      </c>
      <c r="AW43" s="4">
        <f>((E43/2+L43+M43+W43+AB43+AI43)/0.34*0.75+AR43/139*25)+AS43+C43</f>
        <v>80.026978417266179</v>
      </c>
      <c r="AX43" s="4">
        <f>(U43+AQ43)/2</f>
        <v>70.5</v>
      </c>
      <c r="AY43" s="7">
        <f>(AU43*0.25+AX43*0.3+AV43*0.15+AW43*0.1)/0.8</f>
        <v>79.661679915326999</v>
      </c>
    </row>
    <row r="44" spans="1:51">
      <c r="A44" s="8" t="s">
        <v>72</v>
      </c>
      <c r="B44" s="9">
        <v>10</v>
      </c>
      <c r="C44" s="9">
        <v>10</v>
      </c>
      <c r="D44" s="10"/>
      <c r="E44" s="6">
        <v>8</v>
      </c>
      <c r="F44" s="6">
        <v>9</v>
      </c>
      <c r="G44" s="10">
        <v>100</v>
      </c>
      <c r="H44" s="11">
        <v>73</v>
      </c>
      <c r="I44" s="12">
        <v>100</v>
      </c>
      <c r="J44" s="12">
        <v>66</v>
      </c>
      <c r="K44" s="13">
        <v>10</v>
      </c>
      <c r="L44" s="6">
        <v>3</v>
      </c>
      <c r="M44" s="6">
        <v>4</v>
      </c>
      <c r="N44" s="12">
        <v>100</v>
      </c>
      <c r="O44" s="12">
        <v>65</v>
      </c>
      <c r="P44" s="14">
        <v>100</v>
      </c>
      <c r="Q44" s="6"/>
      <c r="R44" s="6">
        <v>7</v>
      </c>
      <c r="S44" s="15">
        <v>72</v>
      </c>
      <c r="T44" s="16">
        <v>5.5</v>
      </c>
      <c r="U44" s="6">
        <f>S44+T44</f>
        <v>77.5</v>
      </c>
      <c r="V44" s="14">
        <v>100</v>
      </c>
      <c r="W44" s="6">
        <v>5</v>
      </c>
      <c r="X44" s="6">
        <v>6</v>
      </c>
      <c r="Y44" s="6">
        <v>63</v>
      </c>
      <c r="Z44" s="12">
        <v>40</v>
      </c>
      <c r="AA44" s="12">
        <v>21</v>
      </c>
      <c r="AB44" s="6">
        <v>3</v>
      </c>
      <c r="AC44" s="10">
        <v>30</v>
      </c>
      <c r="AD44" s="12">
        <v>30</v>
      </c>
      <c r="AE44" s="12">
        <v>18</v>
      </c>
      <c r="AF44" s="6">
        <v>8</v>
      </c>
      <c r="AG44" s="11">
        <v>7.5</v>
      </c>
      <c r="AH44" s="10">
        <v>30</v>
      </c>
      <c r="AI44" s="6"/>
      <c r="AJ44" s="6"/>
      <c r="AK44" s="12">
        <v>70</v>
      </c>
      <c r="AL44" s="17">
        <v>36</v>
      </c>
      <c r="AM44" s="18">
        <v>2</v>
      </c>
      <c r="AN44" s="12"/>
      <c r="AO44">
        <v>60</v>
      </c>
      <c r="AP44" s="11">
        <v>7</v>
      </c>
      <c r="AQ44" s="6">
        <f>+AO44+AP44</f>
        <v>67</v>
      </c>
      <c r="AR44">
        <v>128</v>
      </c>
      <c r="AS44" s="11">
        <v>10</v>
      </c>
      <c r="AT44" s="6"/>
      <c r="AU44" s="4">
        <f>((D44+G44+P44+V44+AC44/0.3+AH44/0.3)/5+(I44+J44+N44+O44+Z44/0.4+AA44/0.36+AD44/0.3+AE44/0.3+AK44/0.7+(AN44))/9*2)/3</f>
        <v>88.839506172839492</v>
      </c>
      <c r="AV44" s="4">
        <f>(F44+K44+H44/4+2*R44+X44+AF44+AG44)/0.9</f>
        <v>80.833333333333329</v>
      </c>
      <c r="AW44" s="4">
        <f>((E44/2+L44+M44+W44+AB44+AI44)/0.34*0.75+AR44/139*25)+AS44+C44</f>
        <v>84.933347439695297</v>
      </c>
      <c r="AX44" s="4">
        <f>(U44+AQ44)/2</f>
        <v>72.25</v>
      </c>
      <c r="AY44" s="7">
        <f>(AU44*0.25+AX44*0.3+AV44*0.15+AW44*0.1)/0.8</f>
        <v>80.629014108974246</v>
      </c>
    </row>
    <row r="45" spans="1:51">
      <c r="A45" s="8" t="s">
        <v>68</v>
      </c>
      <c r="B45" s="9">
        <v>10</v>
      </c>
      <c r="C45" s="9">
        <v>10</v>
      </c>
      <c r="D45" s="10"/>
      <c r="E45" s="6">
        <v>9</v>
      </c>
      <c r="F45" s="6">
        <v>8</v>
      </c>
      <c r="G45" s="10">
        <v>100</v>
      </c>
      <c r="H45" s="11">
        <v>76</v>
      </c>
      <c r="I45" s="12">
        <v>100</v>
      </c>
      <c r="J45" s="12">
        <v>55</v>
      </c>
      <c r="K45" s="13">
        <v>10</v>
      </c>
      <c r="L45" s="6">
        <v>2</v>
      </c>
      <c r="M45" s="6">
        <v>4</v>
      </c>
      <c r="N45" s="12">
        <v>100</v>
      </c>
      <c r="O45" s="12">
        <v>55</v>
      </c>
      <c r="P45" s="14">
        <v>100</v>
      </c>
      <c r="Q45" s="6"/>
      <c r="R45" s="6">
        <v>9</v>
      </c>
      <c r="S45" s="15">
        <v>72</v>
      </c>
      <c r="T45" s="16">
        <v>5</v>
      </c>
      <c r="U45" s="6">
        <f>S45+T45</f>
        <v>77</v>
      </c>
      <c r="V45" s="14">
        <v>100</v>
      </c>
      <c r="W45" s="6"/>
      <c r="X45" s="6">
        <v>6</v>
      </c>
      <c r="Y45" s="6">
        <v>68</v>
      </c>
      <c r="Z45" s="12">
        <v>40</v>
      </c>
      <c r="AA45" s="12">
        <v>25.5</v>
      </c>
      <c r="AB45" s="6">
        <v>4</v>
      </c>
      <c r="AC45" s="10">
        <v>30</v>
      </c>
      <c r="AD45" s="12">
        <v>30</v>
      </c>
      <c r="AE45" s="12"/>
      <c r="AF45" s="6">
        <v>9</v>
      </c>
      <c r="AG45" s="6"/>
      <c r="AH45" s="10">
        <v>30</v>
      </c>
      <c r="AI45" s="6"/>
      <c r="AJ45" s="6"/>
      <c r="AK45" s="12">
        <v>70</v>
      </c>
      <c r="AL45" s="17">
        <v>30</v>
      </c>
      <c r="AM45" s="18">
        <v>1</v>
      </c>
      <c r="AN45" s="12">
        <f>(AL45+AM45)/0.7</f>
        <v>44.285714285714292</v>
      </c>
      <c r="AO45">
        <v>67.5</v>
      </c>
      <c r="AP45" s="11">
        <v>5</v>
      </c>
      <c r="AQ45" s="6">
        <f>+AO45+AP45</f>
        <v>72.5</v>
      </c>
      <c r="AR45">
        <v>107</v>
      </c>
      <c r="AS45" s="11">
        <v>10</v>
      </c>
      <c r="AT45" s="6"/>
      <c r="AU45" s="4">
        <f>((D45+G45+P45+V45+AC45/0.3+AH45/0.3)/5+(I45+J45+N45+O45+Z45/0.4+AA45/0.36+AD45/0.3+AE45/0.3+AK45/0.7+(AN45))/9*2)/3</f>
        <v>87.045855379188723</v>
      </c>
      <c r="AV45" s="4">
        <f>(F45+K45+H45/4+2*R45+X45+AF45+AG45)/0.9</f>
        <v>77.777777777777771</v>
      </c>
      <c r="AW45" s="4">
        <f>((E45/2+L45+M45+W45+AB45+AI45)/0.34*0.75+AR45/139*25)+AS45+C45</f>
        <v>71.229898434193814</v>
      </c>
      <c r="AX45" s="4">
        <f>(U45+AQ45)/2</f>
        <v>74.75</v>
      </c>
      <c r="AY45" s="7">
        <f>(AU45*0.25+AX45*0.3+AV45*0.15+AW45*0.1)/0.8</f>
        <v>78.720150443604027</v>
      </c>
    </row>
    <row r="46" spans="1:51">
      <c r="A46" s="8" t="s">
        <v>48</v>
      </c>
      <c r="B46" s="9"/>
      <c r="C46" s="9">
        <v>10</v>
      </c>
      <c r="D46" s="10"/>
      <c r="E46" s="6">
        <v>9</v>
      </c>
      <c r="F46" s="6">
        <v>0</v>
      </c>
      <c r="G46" s="10">
        <v>100</v>
      </c>
      <c r="H46" s="11"/>
      <c r="I46" s="12">
        <v>100</v>
      </c>
      <c r="J46" s="12"/>
      <c r="K46" s="13"/>
      <c r="L46" s="6"/>
      <c r="M46" s="6"/>
      <c r="N46" s="12">
        <v>100</v>
      </c>
      <c r="O46" s="12"/>
      <c r="P46" s="14"/>
      <c r="Q46" s="6"/>
      <c r="R46" s="6">
        <v>7</v>
      </c>
      <c r="S46" s="15">
        <v>81</v>
      </c>
      <c r="T46" s="16">
        <v>11</v>
      </c>
      <c r="U46" s="6">
        <f>S46+T46</f>
        <v>92</v>
      </c>
      <c r="V46" s="14"/>
      <c r="W46" s="6">
        <v>5</v>
      </c>
      <c r="X46" s="6"/>
      <c r="Y46" s="6"/>
      <c r="Z46" s="12">
        <v>40</v>
      </c>
      <c r="AA46" s="12"/>
      <c r="AB46" s="6">
        <v>4</v>
      </c>
      <c r="AC46" s="10">
        <v>30</v>
      </c>
      <c r="AD46" s="12"/>
      <c r="AE46" s="12">
        <v>18</v>
      </c>
      <c r="AF46" s="6">
        <v>9</v>
      </c>
      <c r="AG46" s="6"/>
      <c r="AH46" s="10"/>
      <c r="AI46" s="6">
        <v>5</v>
      </c>
      <c r="AJ46" s="6"/>
      <c r="AK46" s="12">
        <v>70</v>
      </c>
      <c r="AL46" s="17"/>
      <c r="AM46" s="12"/>
      <c r="AN46" s="12">
        <f>(AL46+AM46)/0.7</f>
        <v>0</v>
      </c>
      <c r="AO46">
        <v>52.5</v>
      </c>
      <c r="AP46" s="6">
        <v>4</v>
      </c>
      <c r="AQ46" s="6">
        <f>+AO46+AP46</f>
        <v>56.5</v>
      </c>
      <c r="AR46" s="19">
        <v>0</v>
      </c>
      <c r="AS46" s="11">
        <v>10</v>
      </c>
      <c r="AT46" s="6"/>
      <c r="AU46" s="4">
        <f>((D46+G46+P46+V46+AC46/0.3+AH46/0.3)/5+(I46+J46+N46+O46+Z46/0.4+AA46/0.36+AD46/0.3+AE46/0.3+AK46/0.7+(AN46))/9*2)/3</f>
        <v>47.407407407407412</v>
      </c>
      <c r="AV46" s="4">
        <f>(F46+K46+H46/4+2*R46+X46+AF46+AG46)/0.9</f>
        <v>25.555555555555554</v>
      </c>
      <c r="AW46" s="4">
        <f>((E46/2+L46+M46+W46+AB46+AI46)/0.34*0.75+AR46/139*25)+AS46+C46</f>
        <v>60.808823529411761</v>
      </c>
      <c r="AX46" s="4">
        <f>(U46+AQ46)/2</f>
        <v>74.25</v>
      </c>
      <c r="AY46" s="7">
        <f>(AU46*0.25+AX46*0.3+AV46*0.15+AW46*0.1)/0.8</f>
        <v>55.051334422657952</v>
      </c>
    </row>
    <row r="47" spans="1:51">
      <c r="A47" s="21" t="s">
        <v>70</v>
      </c>
      <c r="B47" s="22">
        <v>10</v>
      </c>
      <c r="C47" s="22">
        <v>10</v>
      </c>
      <c r="D47" s="23"/>
      <c r="E47" s="24">
        <v>9</v>
      </c>
      <c r="F47" s="24">
        <v>10</v>
      </c>
      <c r="G47" s="23">
        <v>100</v>
      </c>
      <c r="H47" s="25">
        <v>73.5</v>
      </c>
      <c r="I47" s="26">
        <v>100</v>
      </c>
      <c r="J47" s="26">
        <v>79.5</v>
      </c>
      <c r="K47" s="24"/>
      <c r="L47" s="24"/>
      <c r="M47" s="24">
        <v>5</v>
      </c>
      <c r="N47" s="26">
        <v>100</v>
      </c>
      <c r="O47" s="26">
        <v>100</v>
      </c>
      <c r="P47" s="27">
        <v>100</v>
      </c>
      <c r="Q47" s="24"/>
      <c r="R47" s="24">
        <v>10</v>
      </c>
      <c r="S47" s="28">
        <v>63</v>
      </c>
      <c r="T47" s="29">
        <v>11</v>
      </c>
      <c r="U47" s="24">
        <f>S47+T47</f>
        <v>74</v>
      </c>
      <c r="V47" s="27">
        <v>100</v>
      </c>
      <c r="W47" s="24">
        <v>5</v>
      </c>
      <c r="X47" s="24">
        <v>7</v>
      </c>
      <c r="Y47" s="24" t="s">
        <v>71</v>
      </c>
      <c r="Z47" s="26">
        <v>40</v>
      </c>
      <c r="AA47" s="26">
        <v>24</v>
      </c>
      <c r="AB47" s="24">
        <v>3</v>
      </c>
      <c r="AC47" s="23">
        <v>30</v>
      </c>
      <c r="AD47" s="26">
        <v>30</v>
      </c>
      <c r="AE47" s="26">
        <v>22</v>
      </c>
      <c r="AF47" s="24">
        <v>7</v>
      </c>
      <c r="AG47" s="25">
        <v>7.5</v>
      </c>
      <c r="AH47" s="23">
        <v>30</v>
      </c>
      <c r="AI47" s="24"/>
      <c r="AJ47" s="24"/>
      <c r="AK47" s="26">
        <v>70</v>
      </c>
      <c r="AL47" s="30">
        <v>34</v>
      </c>
      <c r="AM47" s="26">
        <v>6</v>
      </c>
      <c r="AN47" s="12"/>
      <c r="AO47" s="31">
        <v>75</v>
      </c>
      <c r="AP47" s="25">
        <v>6</v>
      </c>
      <c r="AQ47" s="24">
        <f>+AO47+AP47</f>
        <v>81</v>
      </c>
      <c r="AR47" s="31"/>
      <c r="AS47" s="25">
        <v>10</v>
      </c>
      <c r="AT47" s="24"/>
      <c r="AU47" s="4">
        <f>((D47+G47+P47+V47+AC47/0.3+AH47/0.3)/5+(I47+J47+N47+O47+Z47/0.4+AA47/0.36+AD47/0.3+AE47/0.3+AK47/0.7+(AN47))/9*2)/3</f>
        <v>94.037037037037024</v>
      </c>
      <c r="AV47" s="32">
        <f>(F47+K47+H47/4+2*R47+X47+AF47+AG47)/0.9</f>
        <v>77.638888888888886</v>
      </c>
      <c r="AW47" s="32">
        <f>((E47/2+L47+M47+W47+AB47+AI47)/0.34*0.75+AR47/139*25)+AS47+C47</f>
        <v>58.602941176470587</v>
      </c>
      <c r="AX47" s="32">
        <f>(U47+AQ47)/2</f>
        <v>77.5</v>
      </c>
      <c r="AY47" s="43">
        <f>(AU47*0.25+AX47*0.3+AV47*0.15+AW47*0.1)/0.8</f>
        <v>80.331733387799545</v>
      </c>
    </row>
    <row r="48" spans="1:51">
      <c r="A48" s="8" t="s">
        <v>59</v>
      </c>
      <c r="B48" s="9">
        <v>10</v>
      </c>
      <c r="C48" s="9">
        <v>10</v>
      </c>
      <c r="D48" s="10"/>
      <c r="E48" s="6">
        <v>8</v>
      </c>
      <c r="F48" s="6">
        <v>8.5</v>
      </c>
      <c r="G48" s="10">
        <v>100</v>
      </c>
      <c r="H48" s="11">
        <v>75.5</v>
      </c>
      <c r="I48" s="12">
        <v>100</v>
      </c>
      <c r="J48" s="12">
        <v>73</v>
      </c>
      <c r="K48" s="13">
        <v>10</v>
      </c>
      <c r="L48" s="6"/>
      <c r="M48" s="6"/>
      <c r="N48" s="12">
        <v>100</v>
      </c>
      <c r="O48" s="12"/>
      <c r="P48" s="14">
        <v>100</v>
      </c>
      <c r="Q48" s="6"/>
      <c r="R48" s="6"/>
      <c r="S48" s="15">
        <v>69</v>
      </c>
      <c r="T48" s="16">
        <v>5</v>
      </c>
      <c r="U48" s="6">
        <f>S48+T48</f>
        <v>74</v>
      </c>
      <c r="V48" s="14">
        <v>100</v>
      </c>
      <c r="W48" s="6">
        <v>5</v>
      </c>
      <c r="X48" s="6">
        <v>5</v>
      </c>
      <c r="Y48" s="6">
        <v>50</v>
      </c>
      <c r="Z48" s="12">
        <v>40</v>
      </c>
      <c r="AA48" s="12">
        <v>25.5</v>
      </c>
      <c r="AB48" s="6"/>
      <c r="AC48" s="10">
        <v>30</v>
      </c>
      <c r="AD48" s="12">
        <v>30</v>
      </c>
      <c r="AE48" s="12">
        <v>16</v>
      </c>
      <c r="AF48" s="6">
        <v>7</v>
      </c>
      <c r="AG48" s="11">
        <v>9</v>
      </c>
      <c r="AH48" s="10">
        <v>30</v>
      </c>
      <c r="AI48" s="6"/>
      <c r="AJ48" s="6"/>
      <c r="AK48" s="12">
        <v>70</v>
      </c>
      <c r="AL48" s="17">
        <v>28</v>
      </c>
      <c r="AM48" s="12">
        <v>1</v>
      </c>
      <c r="AN48" s="12">
        <f>(AL48+AM48)/0.7</f>
        <v>41.428571428571431</v>
      </c>
      <c r="AO48">
        <v>70</v>
      </c>
      <c r="AP48" s="11">
        <v>3</v>
      </c>
      <c r="AQ48" s="6">
        <f>+AO48+AP48</f>
        <v>73</v>
      </c>
      <c r="AR48">
        <v>108</v>
      </c>
      <c r="AS48" s="11">
        <v>10</v>
      </c>
      <c r="AT48" s="6"/>
      <c r="AU48" s="4">
        <f>((D48+G48+P48+V48+AC48/0.3+AH48/0.3)/5+(I48+J48+N48+O48+Z48/0.4+AA48/0.36+AD48/0.3+AE48/0.3+AK48/0.7+(AN48))/9*2)/3</f>
        <v>88.04409171075838</v>
      </c>
      <c r="AV48" s="4">
        <f>(F48+K48+H48/4+2*R48+X48+AF48+AG48)/0.9</f>
        <v>64.861111111111114</v>
      </c>
      <c r="AW48" s="4">
        <f>((E48/2+L48+M48+W48+AB48+AI48)/0.34*0.75+AR48/139*25)+AS48+C48</f>
        <v>59.27740160812526</v>
      </c>
      <c r="AX48" s="4">
        <f>(U48+AQ48)/2</f>
        <v>73.5</v>
      </c>
      <c r="AY48" s="7">
        <f>(AU48*0.25+AX48*0.3+AV48*0.15+AW48*0.1)/0.8</f>
        <v>74.647412193960974</v>
      </c>
    </row>
    <row r="49" spans="1:51">
      <c r="A49" s="8">
        <v>52793</v>
      </c>
      <c r="B49" s="9"/>
      <c r="C49" s="9"/>
      <c r="D49" s="10"/>
      <c r="E49" s="6">
        <v>9</v>
      </c>
      <c r="F49" s="6">
        <v>10</v>
      </c>
      <c r="G49" s="10">
        <v>100</v>
      </c>
      <c r="H49" s="11">
        <v>47</v>
      </c>
      <c r="I49" s="12">
        <v>100</v>
      </c>
      <c r="J49" s="12">
        <v>71</v>
      </c>
      <c r="K49" s="13">
        <v>10</v>
      </c>
      <c r="L49" s="6">
        <v>4</v>
      </c>
      <c r="M49" s="6">
        <v>5</v>
      </c>
      <c r="N49" s="12">
        <v>100</v>
      </c>
      <c r="O49" s="12">
        <v>75</v>
      </c>
      <c r="P49" s="14">
        <v>100</v>
      </c>
      <c r="Q49" s="6"/>
      <c r="R49" s="6">
        <v>9</v>
      </c>
      <c r="S49" s="15">
        <v>84</v>
      </c>
      <c r="T49" s="16">
        <v>6</v>
      </c>
      <c r="U49" s="6">
        <f>S49+T49</f>
        <v>90</v>
      </c>
      <c r="V49" s="14">
        <v>100</v>
      </c>
      <c r="W49" s="6">
        <v>5</v>
      </c>
      <c r="X49" s="6">
        <v>8</v>
      </c>
      <c r="Y49" s="6">
        <v>69</v>
      </c>
      <c r="Z49" s="12">
        <v>40</v>
      </c>
      <c r="AA49" s="12">
        <v>26</v>
      </c>
      <c r="AB49" s="6">
        <v>4</v>
      </c>
      <c r="AC49" s="10">
        <v>30</v>
      </c>
      <c r="AD49" s="12">
        <v>30</v>
      </c>
      <c r="AE49" s="12">
        <v>24</v>
      </c>
      <c r="AF49" s="6">
        <v>9</v>
      </c>
      <c r="AG49" s="11">
        <v>7.5</v>
      </c>
      <c r="AH49" s="10">
        <v>30</v>
      </c>
      <c r="AI49" s="6">
        <v>5</v>
      </c>
      <c r="AJ49" s="6"/>
      <c r="AK49" s="12">
        <v>70</v>
      </c>
      <c r="AL49" s="17">
        <v>44</v>
      </c>
      <c r="AM49" s="12">
        <v>4</v>
      </c>
      <c r="AN49" s="12"/>
      <c r="AO49">
        <v>62.5</v>
      </c>
      <c r="AP49" s="11">
        <v>4</v>
      </c>
      <c r="AQ49" s="6">
        <f>+AO49+AP49</f>
        <v>66.5</v>
      </c>
      <c r="AR49">
        <v>136</v>
      </c>
      <c r="AS49" s="11">
        <v>10</v>
      </c>
      <c r="AT49" s="6"/>
      <c r="AU49" s="4">
        <f>((D49+G49+P49+V49+AC49/0.3+AH49/0.3)/5+(I49+J49+N49+O49+Z49/0.4+AA49/0.36+AD49/0.3+AE49/0.3+AK49/0.7+(AN49))/9*2)/3</f>
        <v>92.460905349794231</v>
      </c>
      <c r="AV49" s="4">
        <f>(F49+K49+H49/4+2*R49+X49+AF49+AG49)/0.9</f>
        <v>82.5</v>
      </c>
      <c r="AW49" s="4">
        <f>((E49/2+L49+M49+W49+AB49+AI49)/0.34*0.75+AR49/139*25)+AS49+C49</f>
        <v>95.122196360558604</v>
      </c>
      <c r="AX49" s="4">
        <f>(U49+AQ49)/2</f>
        <v>78.25</v>
      </c>
      <c r="AY49" s="7">
        <f>(AU49*0.25+AX49*0.3+AV49*0.15+AW49*0.1)/0.8</f>
        <v>85.59680746688052</v>
      </c>
    </row>
    <row r="50" spans="1:51">
      <c r="A50" s="8" t="s">
        <v>93</v>
      </c>
      <c r="B50" s="9"/>
      <c r="C50" s="9"/>
      <c r="D50" s="10"/>
      <c r="E50" s="6">
        <v>7</v>
      </c>
      <c r="F50" s="6">
        <v>8.5</v>
      </c>
      <c r="G50" s="10">
        <v>80</v>
      </c>
      <c r="H50" s="11">
        <v>76.5</v>
      </c>
      <c r="I50" s="12">
        <v>100</v>
      </c>
      <c r="J50" s="12">
        <v>82.5</v>
      </c>
      <c r="K50" s="13">
        <v>10</v>
      </c>
      <c r="L50" s="6">
        <v>4</v>
      </c>
      <c r="M50" s="6">
        <v>5</v>
      </c>
      <c r="N50" s="12">
        <v>100</v>
      </c>
      <c r="O50" s="12">
        <v>65</v>
      </c>
      <c r="P50" s="14">
        <v>100</v>
      </c>
      <c r="Q50" s="6"/>
      <c r="R50" s="6">
        <v>9</v>
      </c>
      <c r="S50" s="15">
        <v>87</v>
      </c>
      <c r="T50" s="16">
        <v>8</v>
      </c>
      <c r="U50" s="6">
        <f>S50+T50</f>
        <v>95</v>
      </c>
      <c r="V50" s="14">
        <v>100</v>
      </c>
      <c r="W50" s="6">
        <v>5</v>
      </c>
      <c r="X50" s="6">
        <v>9</v>
      </c>
      <c r="Y50" s="6">
        <v>54</v>
      </c>
      <c r="Z50" s="12">
        <v>40</v>
      </c>
      <c r="AA50" s="12">
        <v>28</v>
      </c>
      <c r="AB50" s="6"/>
      <c r="AC50" s="10">
        <v>30</v>
      </c>
      <c r="AD50" s="12">
        <v>30</v>
      </c>
      <c r="AE50" s="12">
        <v>24</v>
      </c>
      <c r="AF50" s="6">
        <v>8</v>
      </c>
      <c r="AG50" s="11">
        <v>9</v>
      </c>
      <c r="AH50" s="10">
        <v>30</v>
      </c>
      <c r="AI50" s="6"/>
      <c r="AJ50" s="6"/>
      <c r="AK50" s="12"/>
      <c r="AL50" s="17">
        <v>54</v>
      </c>
      <c r="AM50" s="12">
        <v>6</v>
      </c>
      <c r="AN50" s="12">
        <f>(AL50+AM50)/0.7</f>
        <v>85.714285714285722</v>
      </c>
      <c r="AO50">
        <v>80</v>
      </c>
      <c r="AP50" s="11">
        <v>11</v>
      </c>
      <c r="AQ50" s="6">
        <f>+AO50+AP50</f>
        <v>91</v>
      </c>
      <c r="AR50">
        <v>100</v>
      </c>
      <c r="AS50" s="11">
        <v>10</v>
      </c>
      <c r="AT50" s="6"/>
      <c r="AU50" s="4">
        <f>((D50+G50+P50+V50+AC50/0.3+AH50/0.3)/5+(I50+J50+N50+O50+Z50/0.4+AA50/0.36+AD50/0.3+AE50/0.3+AK50/0.7+(AN50))/9*2)/3</f>
        <v>90.592004703115819</v>
      </c>
      <c r="AV50" s="4">
        <f>(F50+K50+H50/4+2*R50+X50+AF50+AG50)/0.9</f>
        <v>90.694444444444443</v>
      </c>
      <c r="AW50" s="4">
        <f>((E50/2+L50+M50+W50+AB50+AI50)/0.34*0.75+AR50/139*25)+AS50+C50</f>
        <v>66.588552687261952</v>
      </c>
      <c r="AX50" s="4">
        <f>(U50+AQ50)/2</f>
        <v>93</v>
      </c>
      <c r="AY50" s="7">
        <f>(AU50*0.25+AX50*0.3+AV50*0.15+AW50*0.1)/0.8</f>
        <v>88.513778888964765</v>
      </c>
    </row>
    <row r="51" spans="1:51">
      <c r="A51" s="8" t="s">
        <v>50</v>
      </c>
      <c r="B51" s="9"/>
      <c r="C51" s="9"/>
      <c r="D51" s="10"/>
      <c r="E51" s="6">
        <v>9</v>
      </c>
      <c r="F51" s="6"/>
      <c r="G51" s="10"/>
      <c r="H51" s="11"/>
      <c r="I51" s="12">
        <v>100</v>
      </c>
      <c r="J51" s="12"/>
      <c r="K51" s="6">
        <v>8</v>
      </c>
      <c r="L51" s="6"/>
      <c r="M51" s="6">
        <v>4</v>
      </c>
      <c r="N51" s="12">
        <v>100</v>
      </c>
      <c r="O51" s="12">
        <v>85</v>
      </c>
      <c r="P51" s="14">
        <v>100</v>
      </c>
      <c r="Q51" s="6"/>
      <c r="R51" s="6"/>
      <c r="S51" s="15">
        <v>72</v>
      </c>
      <c r="T51" s="16">
        <v>12</v>
      </c>
      <c r="U51" s="6">
        <f>S51+T51</f>
        <v>84</v>
      </c>
      <c r="V51" s="14">
        <v>100</v>
      </c>
      <c r="W51" s="6">
        <v>5</v>
      </c>
      <c r="X51" s="6"/>
      <c r="Y51" s="6"/>
      <c r="Z51" s="12">
        <v>40</v>
      </c>
      <c r="AA51" s="12">
        <v>30</v>
      </c>
      <c r="AB51" s="6"/>
      <c r="AC51" s="10"/>
      <c r="AD51" s="12">
        <v>30</v>
      </c>
      <c r="AE51" s="12">
        <v>26</v>
      </c>
      <c r="AF51" s="6"/>
      <c r="AG51" s="6"/>
      <c r="AH51" s="10">
        <v>26</v>
      </c>
      <c r="AI51" s="6">
        <v>5</v>
      </c>
      <c r="AJ51" s="6"/>
      <c r="AK51" s="12">
        <v>70</v>
      </c>
      <c r="AL51" s="17">
        <v>50</v>
      </c>
      <c r="AM51" s="18">
        <v>4</v>
      </c>
      <c r="AN51" s="12">
        <f>(AL51+AM51)/0.7</f>
        <v>77.142857142857153</v>
      </c>
      <c r="AO51">
        <v>70</v>
      </c>
      <c r="AP51" s="11">
        <v>3</v>
      </c>
      <c r="AQ51" s="6">
        <f>+AO51+AP51</f>
        <v>73</v>
      </c>
      <c r="AR51">
        <v>0</v>
      </c>
      <c r="AS51" s="11"/>
      <c r="AT51" s="6"/>
      <c r="AU51" s="4">
        <f>((D51+G51+P51+V51+AC51/0.3+AH51/0.3)/5+(I51+J51+N51+O51+Z51/0.4+AA51/0.36+AD51/0.3+AE51/0.3+AK51/0.7+(AN51))/9*2)/3</f>
        <v>80.751322751322746</v>
      </c>
      <c r="AV51" s="4">
        <f>(F51+K51+H51/4+2*R51+X51+AF51+AG51)/0.9</f>
        <v>8.8888888888888893</v>
      </c>
      <c r="AW51" s="4">
        <f>((E51/2+L51+M51+W51+AB51+AI51)/0.34*0.75+AR51/139*25)+AS51+C51</f>
        <v>40.808823529411761</v>
      </c>
      <c r="AX51" s="4">
        <f>(U51+AQ51)/2</f>
        <v>78.5</v>
      </c>
      <c r="AY51" s="7">
        <f>(AU51*0.25+AX51*0.3+AV51*0.15+AW51*0.1)/0.8</f>
        <v>61.440057967631496</v>
      </c>
    </row>
    <row r="52" spans="1:51">
      <c r="A52" s="21" t="s">
        <v>73</v>
      </c>
      <c r="B52" s="22">
        <v>10</v>
      </c>
      <c r="C52" s="22">
        <v>10</v>
      </c>
      <c r="D52" s="23"/>
      <c r="E52" s="24">
        <v>8</v>
      </c>
      <c r="F52" s="24">
        <v>10</v>
      </c>
      <c r="G52" s="23">
        <v>100</v>
      </c>
      <c r="H52" s="25">
        <v>77</v>
      </c>
      <c r="I52" s="26">
        <v>100</v>
      </c>
      <c r="J52" s="26">
        <v>69.5</v>
      </c>
      <c r="K52" s="24">
        <v>10</v>
      </c>
      <c r="L52" s="24"/>
      <c r="M52" s="24">
        <v>5</v>
      </c>
      <c r="N52" s="26">
        <v>100</v>
      </c>
      <c r="O52" s="26">
        <v>50</v>
      </c>
      <c r="P52" s="27">
        <v>100</v>
      </c>
      <c r="Q52" s="24"/>
      <c r="R52" s="24">
        <v>8</v>
      </c>
      <c r="S52" s="28">
        <v>69</v>
      </c>
      <c r="T52" s="29">
        <v>2</v>
      </c>
      <c r="U52" s="24">
        <f>S52+T52</f>
        <v>71</v>
      </c>
      <c r="V52" s="27">
        <v>100</v>
      </c>
      <c r="W52" s="24">
        <v>5</v>
      </c>
      <c r="X52" s="25">
        <v>4</v>
      </c>
      <c r="Y52" s="24">
        <v>71</v>
      </c>
      <c r="Z52" s="26">
        <v>40</v>
      </c>
      <c r="AA52" s="26">
        <v>27</v>
      </c>
      <c r="AB52" s="24">
        <v>2</v>
      </c>
      <c r="AC52" s="23">
        <v>30</v>
      </c>
      <c r="AD52" s="26">
        <v>30</v>
      </c>
      <c r="AE52" s="26"/>
      <c r="AF52" s="24">
        <v>9</v>
      </c>
      <c r="AG52" s="25">
        <v>5</v>
      </c>
      <c r="AH52" s="23">
        <v>30</v>
      </c>
      <c r="AI52" s="24">
        <v>5</v>
      </c>
      <c r="AJ52" s="24"/>
      <c r="AK52" s="26">
        <v>70</v>
      </c>
      <c r="AL52" s="30">
        <v>42</v>
      </c>
      <c r="AM52" s="33">
        <v>0</v>
      </c>
      <c r="AN52" s="12">
        <f>(AL52+AM52)/0.7</f>
        <v>60.000000000000007</v>
      </c>
      <c r="AO52" s="31">
        <v>70</v>
      </c>
      <c r="AP52" s="25">
        <v>3</v>
      </c>
      <c r="AQ52" s="24">
        <f>+AO52+AP52</f>
        <v>73</v>
      </c>
      <c r="AR52" s="31">
        <v>122</v>
      </c>
      <c r="AS52" s="25">
        <v>10</v>
      </c>
      <c r="AT52" s="24"/>
      <c r="AU52" s="4">
        <f>((D52+G52+P52+V52+AC52/0.3+AH52/0.3)/5+(I52+J52+N52+O52+Z52/0.4+AA52/0.36+AD52/0.3+AE52/0.3+AK52/0.7+(AN52))/9*2)/3</f>
        <v>89.222222222222214</v>
      </c>
      <c r="AV52" s="32">
        <f>(F52+K52+H52/4+2*R52+X52+AF52+AG52)/0.9</f>
        <v>81.388888888888886</v>
      </c>
      <c r="AW52" s="32">
        <f>((E52/2+L52+M52+W52+AB52+AI52)/0.34*0.75+AR52/139*25)+AS52+C52</f>
        <v>88.265975454930171</v>
      </c>
      <c r="AX52" s="32">
        <f>(U52+AQ52)/2</f>
        <v>72</v>
      </c>
      <c r="AY52" s="43">
        <f>(AU52*0.25+AX52*0.3+AV52*0.15+AW52*0.1)/0.8</f>
        <v>81.175608042977359</v>
      </c>
    </row>
    <row r="53" spans="1:51">
      <c r="A53" s="8" t="s">
        <v>92</v>
      </c>
      <c r="B53" s="9">
        <v>10</v>
      </c>
      <c r="C53" s="9">
        <v>10</v>
      </c>
      <c r="D53" s="10"/>
      <c r="E53" s="6">
        <v>9</v>
      </c>
      <c r="F53" s="6">
        <v>10</v>
      </c>
      <c r="G53" s="10">
        <v>100</v>
      </c>
      <c r="H53" s="11">
        <v>58</v>
      </c>
      <c r="I53" s="12">
        <v>100</v>
      </c>
      <c r="J53" s="12">
        <v>72</v>
      </c>
      <c r="K53" s="13">
        <v>10</v>
      </c>
      <c r="L53" s="6">
        <v>4</v>
      </c>
      <c r="M53" s="6">
        <v>5</v>
      </c>
      <c r="N53" s="12">
        <v>100</v>
      </c>
      <c r="O53" s="12">
        <v>85</v>
      </c>
      <c r="P53" s="14">
        <v>100</v>
      </c>
      <c r="Q53" s="6"/>
      <c r="R53" s="6">
        <v>9</v>
      </c>
      <c r="S53" s="15">
        <v>63</v>
      </c>
      <c r="T53" s="16">
        <v>11</v>
      </c>
      <c r="U53" s="6">
        <f>S53+T53</f>
        <v>74</v>
      </c>
      <c r="V53" s="14">
        <v>100</v>
      </c>
      <c r="W53" s="6">
        <v>5</v>
      </c>
      <c r="X53" s="6">
        <v>8</v>
      </c>
      <c r="Y53" s="6">
        <v>69</v>
      </c>
      <c r="Z53" s="12">
        <v>40</v>
      </c>
      <c r="AA53" s="12">
        <v>27.5</v>
      </c>
      <c r="AB53" s="6">
        <v>4</v>
      </c>
      <c r="AC53" s="10">
        <v>30</v>
      </c>
      <c r="AD53" s="12">
        <v>30</v>
      </c>
      <c r="AE53" s="12"/>
      <c r="AF53" s="6">
        <v>10</v>
      </c>
      <c r="AG53" s="11">
        <v>9</v>
      </c>
      <c r="AH53" s="10">
        <v>30</v>
      </c>
      <c r="AI53" s="6">
        <v>5</v>
      </c>
      <c r="AJ53" s="6"/>
      <c r="AK53" s="12">
        <v>70</v>
      </c>
      <c r="AL53" s="17">
        <v>40</v>
      </c>
      <c r="AM53" s="18">
        <v>2</v>
      </c>
      <c r="AN53" s="12">
        <f>(AL53+AM53)/0.7</f>
        <v>60.000000000000007</v>
      </c>
      <c r="AO53">
        <v>77.5</v>
      </c>
      <c r="AP53" s="11">
        <v>8</v>
      </c>
      <c r="AQ53" s="6">
        <f>+AO53+AP53</f>
        <v>85.5</v>
      </c>
      <c r="AR53">
        <v>137</v>
      </c>
      <c r="AS53" s="11">
        <v>10</v>
      </c>
      <c r="AT53" s="6"/>
      <c r="AU53" s="4">
        <f>((D53+G53+P53+V53+AC53/0.3+AH53/0.3)/5+(I53+J53+N53+O53+Z53/0.4+AA53/0.36+AD53/0.3+AE53/0.3+AK53/0.7+(AN53))/9*2)/3</f>
        <v>92.10288065843622</v>
      </c>
      <c r="AV53" s="4">
        <f>(F53+K53+H53/4+2*R53+X53+AF53+AG53)/0.9</f>
        <v>88.333333333333329</v>
      </c>
      <c r="AW53" s="4">
        <f>((E53/2+L53+M53+W53+AB53+AI53)/0.34*0.75+AR53/139*25)+AS53+C53</f>
        <v>105.30205247566653</v>
      </c>
      <c r="AX53" s="4">
        <f>(U53+AQ53)/2</f>
        <v>79.75</v>
      </c>
      <c r="AY53" s="7">
        <f>(AU53*0.25+AX53*0.3+AV53*0.15+AW53*0.1)/0.8</f>
        <v>88.413656765219628</v>
      </c>
    </row>
    <row r="54" spans="1:51">
      <c r="A54" s="8">
        <v>63115</v>
      </c>
      <c r="B54" s="9">
        <v>10</v>
      </c>
      <c r="C54" s="9">
        <v>10</v>
      </c>
      <c r="D54" s="10"/>
      <c r="E54" s="6">
        <v>10</v>
      </c>
      <c r="F54" s="6">
        <v>10</v>
      </c>
      <c r="G54" s="10">
        <v>100</v>
      </c>
      <c r="H54" s="11">
        <v>77.5</v>
      </c>
      <c r="I54" s="12">
        <v>100</v>
      </c>
      <c r="J54" s="12">
        <v>97</v>
      </c>
      <c r="K54" s="6">
        <v>10</v>
      </c>
      <c r="L54" s="6">
        <v>5</v>
      </c>
      <c r="M54" s="6">
        <v>5</v>
      </c>
      <c r="N54" s="12">
        <v>100</v>
      </c>
      <c r="O54" s="12">
        <v>97</v>
      </c>
      <c r="P54" s="14">
        <v>100</v>
      </c>
      <c r="Q54" s="6"/>
      <c r="R54" s="6">
        <v>10</v>
      </c>
      <c r="S54" s="15">
        <v>87</v>
      </c>
      <c r="T54" s="16">
        <v>11</v>
      </c>
      <c r="U54" s="6">
        <f>S54+T54</f>
        <v>98</v>
      </c>
      <c r="V54" s="14">
        <v>100</v>
      </c>
      <c r="W54" s="6">
        <v>5</v>
      </c>
      <c r="X54" s="6">
        <v>10</v>
      </c>
      <c r="Y54" s="6">
        <v>77</v>
      </c>
      <c r="Z54" s="12">
        <v>40</v>
      </c>
      <c r="AA54" s="12">
        <v>30</v>
      </c>
      <c r="AB54" s="6">
        <v>4</v>
      </c>
      <c r="AC54" s="10">
        <v>30</v>
      </c>
      <c r="AD54" s="12">
        <v>30</v>
      </c>
      <c r="AE54" s="12"/>
      <c r="AF54" s="6">
        <v>10</v>
      </c>
      <c r="AG54" s="11">
        <v>10</v>
      </c>
      <c r="AH54" s="10">
        <v>30</v>
      </c>
      <c r="AI54" s="6">
        <v>5</v>
      </c>
      <c r="AJ54" s="6"/>
      <c r="AK54" s="12">
        <v>70</v>
      </c>
      <c r="AL54" s="17">
        <v>52</v>
      </c>
      <c r="AM54" s="18">
        <v>7</v>
      </c>
      <c r="AN54" s="12">
        <f>(AL54+AM54)/0.7</f>
        <v>84.285714285714292</v>
      </c>
      <c r="AO54">
        <v>87.5</v>
      </c>
      <c r="AP54" s="11">
        <v>13.5</v>
      </c>
      <c r="AQ54" s="6">
        <f>+AO54+AP54</f>
        <v>101</v>
      </c>
      <c r="AR54">
        <v>137</v>
      </c>
      <c r="AS54" s="11">
        <v>10</v>
      </c>
      <c r="AT54" s="6"/>
      <c r="AU54" s="4">
        <f>((D54+G54+P54+V54+AC54/0.3+AH54/0.3)/5+(I54+J54+N54+O54+Z54/0.4+AA54/0.36+AD54/0.3+AE54/0.3+AK54/0.7+(AN54))/9*2)/3</f>
        <v>97.156966490299837</v>
      </c>
      <c r="AV54" s="4">
        <f>(F54+K54+H54/4+2*R54+X54+AF54+AG54)/0.9</f>
        <v>99.305555555555557</v>
      </c>
      <c r="AW54" s="4">
        <f>((E54/2+L54+M54+W54+AB54+AI54)/0.34*0.75+AR54/139*25)+AS54+C54</f>
        <v>108.61087600507828</v>
      </c>
      <c r="AX54" s="4">
        <f>(U54+AQ54)/2</f>
        <v>99.5</v>
      </c>
      <c r="AY54" s="7">
        <f>(AU54*0.25+AX54*0.3+AV54*0.15+AW54*0.1)/0.8</f>
        <v>99.870203195520133</v>
      </c>
    </row>
    <row r="55" spans="1:51">
      <c r="A55" s="8" t="s">
        <v>90</v>
      </c>
      <c r="B55" s="9">
        <v>10</v>
      </c>
      <c r="C55" s="9">
        <v>10</v>
      </c>
      <c r="D55" s="10"/>
      <c r="E55" s="6">
        <v>9</v>
      </c>
      <c r="F55" s="6">
        <v>9</v>
      </c>
      <c r="G55" s="10">
        <v>100</v>
      </c>
      <c r="H55" s="11">
        <v>76</v>
      </c>
      <c r="I55" s="12">
        <v>100</v>
      </c>
      <c r="J55" s="12">
        <v>61</v>
      </c>
      <c r="K55" s="13">
        <v>9</v>
      </c>
      <c r="L55" s="6">
        <v>5</v>
      </c>
      <c r="M55" s="6">
        <v>5</v>
      </c>
      <c r="N55" s="12">
        <v>100</v>
      </c>
      <c r="O55" s="12">
        <v>100</v>
      </c>
      <c r="P55" s="14">
        <v>100</v>
      </c>
      <c r="Q55" s="6"/>
      <c r="R55" s="6">
        <v>7</v>
      </c>
      <c r="S55" s="15">
        <v>75</v>
      </c>
      <c r="T55" s="16">
        <v>10</v>
      </c>
      <c r="U55" s="6">
        <f>S55+T55</f>
        <v>85</v>
      </c>
      <c r="V55" s="14">
        <v>100</v>
      </c>
      <c r="W55" s="6">
        <v>5</v>
      </c>
      <c r="X55" s="6">
        <v>8</v>
      </c>
      <c r="Y55" s="6">
        <v>78</v>
      </c>
      <c r="Z55" s="12">
        <v>40</v>
      </c>
      <c r="AA55" s="12">
        <v>31</v>
      </c>
      <c r="AB55" s="6">
        <v>4</v>
      </c>
      <c r="AC55" s="10">
        <v>30</v>
      </c>
      <c r="AD55" s="12">
        <v>30</v>
      </c>
      <c r="AE55" s="12">
        <v>26</v>
      </c>
      <c r="AF55" s="6">
        <v>8</v>
      </c>
      <c r="AG55" s="11">
        <v>6.5</v>
      </c>
      <c r="AH55" s="10">
        <v>30</v>
      </c>
      <c r="AI55" s="6">
        <v>5</v>
      </c>
      <c r="AJ55" s="6"/>
      <c r="AK55" s="12">
        <v>70</v>
      </c>
      <c r="AL55" s="17">
        <v>28</v>
      </c>
      <c r="AM55" s="12">
        <v>6</v>
      </c>
      <c r="AN55" s="12"/>
      <c r="AO55">
        <v>65</v>
      </c>
      <c r="AP55" s="11">
        <v>10</v>
      </c>
      <c r="AQ55" s="6">
        <f>+AO55+AP55</f>
        <v>75</v>
      </c>
      <c r="AR55">
        <v>106</v>
      </c>
      <c r="AS55" s="11">
        <v>10</v>
      </c>
      <c r="AT55" s="6"/>
      <c r="AU55" s="4">
        <f>((D55+G55+P55+V55+AC55/0.3+AH55/0.3)/5+(I55+J55+N55+O55+Z55/0.4+AA55/0.36+AD55/0.3+AE55/0.3+AK55/0.7+(AN55))/9*2)/3</f>
        <v>95.094650205761312</v>
      </c>
      <c r="AV55" s="4">
        <f>(F55+K55+H55/4+2*R55+X55+AF55+AG55)/0.9</f>
        <v>81.666666666666671</v>
      </c>
      <c r="AW55" s="4">
        <f>((E55/2+L55+M55+W55+AB55+AI55)/0.34*0.75+AR55/139*25)+AS55+C55</f>
        <v>101.93239526026237</v>
      </c>
      <c r="AX55" s="4">
        <f>(U55+AQ55)/2</f>
        <v>80</v>
      </c>
      <c r="AY55" s="7">
        <f>(AU55*0.25+AX55*0.3+AV55*0.15+AW55*0.1)/0.8</f>
        <v>87.771127596833196</v>
      </c>
    </row>
    <row r="56" spans="1:51">
      <c r="A56" s="8" t="s">
        <v>114</v>
      </c>
      <c r="B56" s="9">
        <v>10</v>
      </c>
      <c r="C56" s="9">
        <v>10</v>
      </c>
      <c r="D56" s="10"/>
      <c r="E56" s="6">
        <v>8</v>
      </c>
      <c r="F56" s="6">
        <v>10</v>
      </c>
      <c r="G56" s="10">
        <v>100</v>
      </c>
      <c r="H56" s="11">
        <v>76</v>
      </c>
      <c r="I56" s="12">
        <v>100</v>
      </c>
      <c r="J56" s="12">
        <v>84.5</v>
      </c>
      <c r="K56" s="13">
        <v>10</v>
      </c>
      <c r="L56" s="6">
        <v>5</v>
      </c>
      <c r="M56" s="6">
        <v>5</v>
      </c>
      <c r="N56" s="12">
        <v>100</v>
      </c>
      <c r="O56" s="12"/>
      <c r="P56" s="14">
        <v>100</v>
      </c>
      <c r="Q56" s="6"/>
      <c r="R56" s="6">
        <v>10</v>
      </c>
      <c r="S56" s="15">
        <v>81</v>
      </c>
      <c r="T56" s="16">
        <v>14</v>
      </c>
      <c r="U56" s="6">
        <f>S56+T56</f>
        <v>95</v>
      </c>
      <c r="V56" s="14">
        <v>100</v>
      </c>
      <c r="W56" s="6">
        <v>5</v>
      </c>
      <c r="X56" s="6">
        <v>8</v>
      </c>
      <c r="Y56" s="6">
        <v>67</v>
      </c>
      <c r="Z56" s="12">
        <v>40</v>
      </c>
      <c r="AA56" s="12">
        <v>31.5</v>
      </c>
      <c r="AB56" s="6">
        <v>4</v>
      </c>
      <c r="AC56" s="10">
        <v>30</v>
      </c>
      <c r="AD56" s="12">
        <v>30</v>
      </c>
      <c r="AE56" s="12">
        <v>30</v>
      </c>
      <c r="AF56" s="6">
        <v>10</v>
      </c>
      <c r="AG56" s="11">
        <v>9</v>
      </c>
      <c r="AH56" s="10">
        <v>30</v>
      </c>
      <c r="AI56" s="6">
        <v>5</v>
      </c>
      <c r="AJ56" s="6"/>
      <c r="AK56" s="12">
        <v>70</v>
      </c>
      <c r="AL56" s="17">
        <v>54</v>
      </c>
      <c r="AM56" s="12">
        <v>8</v>
      </c>
      <c r="AN56" s="12">
        <f>(AL56+AM56)/0.7</f>
        <v>88.571428571428584</v>
      </c>
      <c r="AO56">
        <v>87.5</v>
      </c>
      <c r="AP56" s="11">
        <v>14</v>
      </c>
      <c r="AQ56" s="6">
        <f>+AO56+AP56</f>
        <v>101.5</v>
      </c>
      <c r="AR56">
        <v>131</v>
      </c>
      <c r="AS56" s="11">
        <v>10</v>
      </c>
      <c r="AT56" s="6"/>
      <c r="AU56" s="4">
        <f>((D56+G56+P56+V56+AC56/0.3+AH56/0.3)/5+(I56+J56+N56+O56+Z56/0.4+AA56/0.36+AD56/0.3+AE56/0.3+AK56/0.7+(AN56))/9*2)/3</f>
        <v>97.079365079365076</v>
      </c>
      <c r="AV56" s="4">
        <f>(F56+K56+H56/4+2*R56+X56+AF56+AG56)/0.9</f>
        <v>95.555555555555557</v>
      </c>
      <c r="AW56" s="4">
        <f>((E56/2+L56+M56+W56+AB56+AI56)/0.34*0.75+AR56/139*25)+AS56+C56</f>
        <v>105.32585696148962</v>
      </c>
      <c r="AX56" s="4">
        <f>(U56+AQ56)/2</f>
        <v>98.25</v>
      </c>
      <c r="AY56" s="7">
        <f>(AU56*0.25+AX56*0.3+AV56*0.15+AW56*0.1)/0.8</f>
        <v>98.263450374154459</v>
      </c>
    </row>
    <row r="57" spans="1:51">
      <c r="A57" s="21" t="s">
        <v>67</v>
      </c>
      <c r="B57" s="22">
        <v>10</v>
      </c>
      <c r="C57" s="22">
        <v>10</v>
      </c>
      <c r="D57" s="23"/>
      <c r="E57" s="24">
        <v>9</v>
      </c>
      <c r="F57" s="24">
        <v>8</v>
      </c>
      <c r="G57" s="23">
        <v>100</v>
      </c>
      <c r="H57" s="25">
        <v>79</v>
      </c>
      <c r="I57" s="26">
        <v>100</v>
      </c>
      <c r="J57" s="26">
        <v>67.5</v>
      </c>
      <c r="K57" s="24">
        <v>10</v>
      </c>
      <c r="L57" s="24">
        <v>4</v>
      </c>
      <c r="M57" s="24">
        <v>5</v>
      </c>
      <c r="N57" s="26">
        <v>100</v>
      </c>
      <c r="O57" s="26">
        <v>55</v>
      </c>
      <c r="P57" s="27">
        <v>100</v>
      </c>
      <c r="Q57" s="24"/>
      <c r="R57" s="24">
        <v>3</v>
      </c>
      <c r="S57" s="28">
        <v>54</v>
      </c>
      <c r="T57" s="29">
        <v>8</v>
      </c>
      <c r="U57" s="24">
        <f>S57+T57</f>
        <v>62</v>
      </c>
      <c r="V57" s="27">
        <v>100</v>
      </c>
      <c r="W57" s="24">
        <v>5</v>
      </c>
      <c r="X57" s="24">
        <v>8</v>
      </c>
      <c r="Y57" s="24">
        <v>57</v>
      </c>
      <c r="Z57" s="26">
        <v>40</v>
      </c>
      <c r="AA57" s="26">
        <v>24.5</v>
      </c>
      <c r="AB57" s="24">
        <v>3</v>
      </c>
      <c r="AC57" s="23">
        <v>30</v>
      </c>
      <c r="AD57" s="26">
        <v>30</v>
      </c>
      <c r="AE57" s="26"/>
      <c r="AF57" s="24">
        <v>8</v>
      </c>
      <c r="AG57" s="25">
        <v>8.5</v>
      </c>
      <c r="AH57" s="23">
        <v>30</v>
      </c>
      <c r="AI57" s="24">
        <v>5</v>
      </c>
      <c r="AJ57" s="24"/>
      <c r="AK57" s="26">
        <v>70</v>
      </c>
      <c r="AL57" s="30">
        <v>34</v>
      </c>
      <c r="AM57" s="26">
        <v>3</v>
      </c>
      <c r="AN57" s="12">
        <f>(AL57+AM57)/0.7</f>
        <v>52.857142857142861</v>
      </c>
      <c r="AO57" s="31">
        <v>65</v>
      </c>
      <c r="AP57" s="25">
        <v>2</v>
      </c>
      <c r="AQ57" s="24">
        <f>+AO57+AP57</f>
        <v>67</v>
      </c>
      <c r="AR57" s="31">
        <v>122</v>
      </c>
      <c r="AS57" s="25">
        <v>10</v>
      </c>
      <c r="AT57" s="24"/>
      <c r="AU57" s="4">
        <f>((D57+G57+P57+V57+AC57/0.3+AH57/0.3)/5+(I57+J57+N57+O57+Z57/0.4+AA57/0.36+AD57/0.3+AE57/0.3+AK57/0.7+(AN57))/9*2)/3</f>
        <v>88.400940623162839</v>
      </c>
      <c r="AV57" s="32">
        <f>(F57+K57+H57/4+2*R57+X57+AF57+AG57)/0.9</f>
        <v>75.833333333333329</v>
      </c>
      <c r="AW57" s="32">
        <f>((E57/2+L57+M57+W57+AB57+AI57)/0.34*0.75+AR57/139*25)+AS57+C57</f>
        <v>100.39832839610665</v>
      </c>
      <c r="AX57" s="32">
        <f>(U57+AQ57)/2</f>
        <v>64.5</v>
      </c>
      <c r="AY57" s="43">
        <f>(AU57*0.25+AX57*0.3+AV57*0.15+AW57*0.1)/0.8</f>
        <v>78.581334994251719</v>
      </c>
    </row>
    <row r="58" spans="1:51">
      <c r="A58" s="8" t="s">
        <v>66</v>
      </c>
      <c r="B58" s="9">
        <v>10</v>
      </c>
      <c r="C58" s="9">
        <v>10</v>
      </c>
      <c r="D58" s="10">
        <v>100</v>
      </c>
      <c r="E58" s="6">
        <v>7</v>
      </c>
      <c r="F58" s="6">
        <v>7</v>
      </c>
      <c r="G58" s="10">
        <v>100</v>
      </c>
      <c r="H58" s="11">
        <v>71.5</v>
      </c>
      <c r="I58" s="12">
        <v>100</v>
      </c>
      <c r="J58" s="12">
        <v>63.5</v>
      </c>
      <c r="K58" s="13">
        <v>10</v>
      </c>
      <c r="L58" s="6"/>
      <c r="M58" s="6">
        <v>5</v>
      </c>
      <c r="N58" s="12">
        <v>100</v>
      </c>
      <c r="O58" s="12">
        <v>49</v>
      </c>
      <c r="P58" s="14">
        <v>100</v>
      </c>
      <c r="Q58" s="6"/>
      <c r="R58" s="6">
        <v>7</v>
      </c>
      <c r="S58" s="15">
        <v>66</v>
      </c>
      <c r="T58" s="16">
        <v>2</v>
      </c>
      <c r="U58" s="6">
        <f>S58+T58</f>
        <v>68</v>
      </c>
      <c r="V58" s="14"/>
      <c r="W58" s="6">
        <v>5</v>
      </c>
      <c r="X58" s="6">
        <v>9</v>
      </c>
      <c r="Y58" s="6">
        <v>60</v>
      </c>
      <c r="Z58" s="12">
        <v>40</v>
      </c>
      <c r="AA58" s="12">
        <v>21.5</v>
      </c>
      <c r="AB58" s="6">
        <v>4</v>
      </c>
      <c r="AC58" s="10"/>
      <c r="AD58" s="12">
        <v>30</v>
      </c>
      <c r="AE58" s="12"/>
      <c r="AF58" s="6">
        <v>8</v>
      </c>
      <c r="AG58" s="11">
        <v>9</v>
      </c>
      <c r="AH58" s="10">
        <v>28</v>
      </c>
      <c r="AI58" s="6">
        <v>5</v>
      </c>
      <c r="AJ58" s="6"/>
      <c r="AK58" s="12">
        <v>70</v>
      </c>
      <c r="AL58" s="17">
        <v>34</v>
      </c>
      <c r="AM58" s="18">
        <v>2</v>
      </c>
      <c r="AN58" s="12">
        <f>(AL58+AM58)/0.7</f>
        <v>51.428571428571431</v>
      </c>
      <c r="AO58">
        <v>57.5</v>
      </c>
      <c r="AP58" s="11">
        <v>8</v>
      </c>
      <c r="AQ58" s="6">
        <f>+AO58+AP58</f>
        <v>65.5</v>
      </c>
      <c r="AR58">
        <v>135</v>
      </c>
      <c r="AS58" s="11">
        <v>10</v>
      </c>
      <c r="AT58" s="6"/>
      <c r="AU58" s="4">
        <f>((D58+G58+P58+V58+AC58/0.3+AH58/0.3)/5+(I58+J58+N58+O58+Z58/0.4+AA58/0.36+AD58/0.3+AE58/0.3+AK58/0.7+(AN58))/9*2)/3</f>
        <v>79.825984714873599</v>
      </c>
      <c r="AV58" s="4">
        <f>(F58+K58+H58/4+2*R58+X58+AF58+AG58)/0.9</f>
        <v>83.194444444444443</v>
      </c>
      <c r="AW58" s="4">
        <f>((E58/2+L58+M58+W58+AB58+AI58)/0.34*0.75+AR58/139*25)+AS58+C58</f>
        <v>93.91292848074481</v>
      </c>
      <c r="AX58" s="4">
        <f>(U58+AQ58)/2</f>
        <v>66.75</v>
      </c>
      <c r="AY58" s="7">
        <f>(AU58*0.25+AX58*0.3+AV58*0.15+AW58*0.1)/0.8</f>
        <v>77.31494461682442</v>
      </c>
    </row>
    <row r="59" spans="1:51">
      <c r="A59" s="8" t="s">
        <v>104</v>
      </c>
      <c r="B59" s="9">
        <v>10</v>
      </c>
      <c r="C59" s="9">
        <v>10</v>
      </c>
      <c r="D59" s="10"/>
      <c r="E59" s="6">
        <v>10</v>
      </c>
      <c r="F59" s="6">
        <v>10</v>
      </c>
      <c r="G59" s="10">
        <v>100</v>
      </c>
      <c r="H59" s="11">
        <v>78</v>
      </c>
      <c r="I59" s="12">
        <v>100</v>
      </c>
      <c r="J59" s="12">
        <v>85.5</v>
      </c>
      <c r="K59" s="13">
        <v>10</v>
      </c>
      <c r="L59" s="6"/>
      <c r="M59" s="6">
        <v>5</v>
      </c>
      <c r="N59" s="12">
        <v>100</v>
      </c>
      <c r="O59" s="12">
        <v>100</v>
      </c>
      <c r="P59" s="14">
        <v>100</v>
      </c>
      <c r="Q59" s="6"/>
      <c r="R59" s="6">
        <v>8</v>
      </c>
      <c r="S59" s="15">
        <v>81</v>
      </c>
      <c r="T59" s="16">
        <v>9</v>
      </c>
      <c r="U59" s="6">
        <f>S59+T59</f>
        <v>90</v>
      </c>
      <c r="V59" s="14">
        <v>100</v>
      </c>
      <c r="W59" s="6">
        <v>5</v>
      </c>
      <c r="X59" s="6">
        <v>10</v>
      </c>
      <c r="Y59" s="6">
        <v>72</v>
      </c>
      <c r="Z59" s="12">
        <v>40</v>
      </c>
      <c r="AA59" s="12">
        <v>29</v>
      </c>
      <c r="AB59" s="6">
        <v>4</v>
      </c>
      <c r="AC59" s="10">
        <v>30</v>
      </c>
      <c r="AD59" s="12">
        <v>30</v>
      </c>
      <c r="AE59" s="12"/>
      <c r="AF59" s="6">
        <v>8</v>
      </c>
      <c r="AG59" s="11">
        <v>7.5</v>
      </c>
      <c r="AH59" s="10">
        <v>30</v>
      </c>
      <c r="AI59" s="6"/>
      <c r="AJ59" s="6"/>
      <c r="AK59" s="12">
        <v>70</v>
      </c>
      <c r="AL59" s="17">
        <v>50</v>
      </c>
      <c r="AM59" s="12">
        <v>7</v>
      </c>
      <c r="AN59" s="12">
        <f>(AL59+AM59)/0.7</f>
        <v>81.428571428571431</v>
      </c>
      <c r="AO59">
        <v>85</v>
      </c>
      <c r="AP59" s="11">
        <v>13</v>
      </c>
      <c r="AQ59" s="6">
        <f>+AO59+AP59</f>
        <v>98</v>
      </c>
      <c r="AR59">
        <v>139</v>
      </c>
      <c r="AS59" s="11">
        <v>10</v>
      </c>
      <c r="AT59" s="6"/>
      <c r="AU59" s="4">
        <f>((D59+G59+P59+V59+AC59/0.3+AH59/0.3)/5+(I59+J59+N59+O59+Z59/0.4+AA59/0.36+AD59/0.3+AE59/0.3+AK59/0.7+(AN59))/9*2)/3</f>
        <v>96.109935332157548</v>
      </c>
      <c r="AV59" s="4">
        <f>(F59+K59+H59/4+2*R59+X59+AF59+AG59)/0.9</f>
        <v>90</v>
      </c>
      <c r="AW59" s="4">
        <f>((E59/2+L59+M59+W59+AB59+AI59)/0.34*0.75+AR59/139*25)+AS59+C59</f>
        <v>86.911764705882348</v>
      </c>
      <c r="AX59" s="4">
        <f>(U59+AQ59)/2</f>
        <v>94</v>
      </c>
      <c r="AY59" s="7">
        <f>(AU59*0.25+AX59*0.3+AV59*0.15+AW59*0.1)/0.8</f>
        <v>93.023325379534512</v>
      </c>
    </row>
    <row r="60" spans="1:51">
      <c r="A60" s="8" t="s">
        <v>76</v>
      </c>
      <c r="B60" s="9">
        <v>10</v>
      </c>
      <c r="C60" s="9">
        <v>10</v>
      </c>
      <c r="D60" s="10"/>
      <c r="E60" s="6">
        <v>8</v>
      </c>
      <c r="F60" s="6">
        <v>9</v>
      </c>
      <c r="G60" s="10">
        <v>100</v>
      </c>
      <c r="H60" s="11">
        <v>73</v>
      </c>
      <c r="I60" s="12">
        <v>100</v>
      </c>
      <c r="J60" s="12">
        <v>74</v>
      </c>
      <c r="K60" s="13">
        <v>10</v>
      </c>
      <c r="L60" s="6">
        <v>4</v>
      </c>
      <c r="M60" s="6">
        <v>5</v>
      </c>
      <c r="N60" s="12">
        <v>100</v>
      </c>
      <c r="O60" s="12">
        <v>80</v>
      </c>
      <c r="P60" s="14">
        <v>100</v>
      </c>
      <c r="Q60" s="6"/>
      <c r="R60" s="6">
        <v>7</v>
      </c>
      <c r="S60" s="15">
        <v>72</v>
      </c>
      <c r="T60" s="16">
        <v>4</v>
      </c>
      <c r="U60" s="6">
        <f>S60+T60</f>
        <v>76</v>
      </c>
      <c r="V60" s="14">
        <v>100</v>
      </c>
      <c r="W60" s="6">
        <v>5</v>
      </c>
      <c r="X60" s="6">
        <v>7</v>
      </c>
      <c r="Y60" s="6">
        <v>61</v>
      </c>
      <c r="Z60" s="12">
        <v>40</v>
      </c>
      <c r="AA60" s="12">
        <v>27</v>
      </c>
      <c r="AB60" s="6"/>
      <c r="AC60" s="10">
        <v>30</v>
      </c>
      <c r="AD60" s="12">
        <v>30</v>
      </c>
      <c r="AE60" s="12">
        <v>16</v>
      </c>
      <c r="AF60" s="6">
        <v>8</v>
      </c>
      <c r="AG60" s="11">
        <v>7.5</v>
      </c>
      <c r="AH60" s="10">
        <v>30</v>
      </c>
      <c r="AI60" s="6">
        <v>5</v>
      </c>
      <c r="AJ60" s="6"/>
      <c r="AK60" s="12"/>
      <c r="AL60" s="17">
        <v>34</v>
      </c>
      <c r="AM60" s="18">
        <v>7</v>
      </c>
      <c r="AN60" s="12">
        <f>(AL60+AM60)/0.7</f>
        <v>58.571428571428577</v>
      </c>
      <c r="AO60">
        <v>62.5</v>
      </c>
      <c r="AP60" s="11">
        <v>7.5</v>
      </c>
      <c r="AQ60" s="6">
        <f>+AO60+AP60</f>
        <v>70</v>
      </c>
      <c r="AR60">
        <v>131</v>
      </c>
      <c r="AS60" s="11">
        <v>10</v>
      </c>
      <c r="AT60" s="6"/>
      <c r="AU60" s="4">
        <f>((D60+G60+P60+V60+AC60/0.3+AH60/0.3)/5+(I60+J60+N60+O60+Z60/0.4+AA60/0.36+AD60/0.3+AE60/0.3+AK60/0.7+(AN60))/9*2)/3</f>
        <v>88.215167548500901</v>
      </c>
      <c r="AV60" s="4">
        <f>(F60+K60+H60/4+2*R60+X60+AF60+AG60)/0.9</f>
        <v>81.944444444444443</v>
      </c>
      <c r="AW60" s="4">
        <f>((E60/2+L60+M60+W60+AB60+AI60)/0.34*0.75+AR60/139*25)+AS60+C60</f>
        <v>94.29644519678375</v>
      </c>
      <c r="AX60" s="4">
        <f>(U60+AQ60)/2</f>
        <v>73</v>
      </c>
      <c r="AY60" s="7">
        <f>(AU60*0.25+AX60*0.3+AV60*0.15+AW60*0.1)/0.8</f>
        <v>82.093878841837807</v>
      </c>
    </row>
    <row r="61" spans="1:51">
      <c r="A61" s="8" t="s">
        <v>52</v>
      </c>
      <c r="B61" s="9">
        <v>10</v>
      </c>
      <c r="C61" s="9">
        <v>10</v>
      </c>
      <c r="D61" s="10"/>
      <c r="E61" s="6">
        <v>8</v>
      </c>
      <c r="F61" s="6">
        <v>9</v>
      </c>
      <c r="G61" s="10">
        <v>100</v>
      </c>
      <c r="H61" s="11">
        <v>41</v>
      </c>
      <c r="I61" s="12">
        <v>100</v>
      </c>
      <c r="J61" s="12">
        <v>61.5</v>
      </c>
      <c r="K61" s="6"/>
      <c r="L61" s="6">
        <v>1</v>
      </c>
      <c r="M61" s="6">
        <v>4</v>
      </c>
      <c r="N61" s="12">
        <v>100</v>
      </c>
      <c r="O61" s="12"/>
      <c r="P61" s="14">
        <v>100</v>
      </c>
      <c r="Q61" s="6"/>
      <c r="R61" s="6">
        <v>4</v>
      </c>
      <c r="S61" s="15">
        <v>57</v>
      </c>
      <c r="T61" s="16">
        <v>2</v>
      </c>
      <c r="U61" s="6">
        <f>S61+T61</f>
        <v>59</v>
      </c>
      <c r="V61" s="14">
        <v>100</v>
      </c>
      <c r="W61" s="6">
        <v>5</v>
      </c>
      <c r="X61" s="6">
        <v>8</v>
      </c>
      <c r="Y61" s="6">
        <v>65</v>
      </c>
      <c r="Z61" s="12">
        <v>40</v>
      </c>
      <c r="AA61" s="12">
        <v>26</v>
      </c>
      <c r="AB61" s="6">
        <v>2</v>
      </c>
      <c r="AC61" s="10">
        <v>30</v>
      </c>
      <c r="AD61" s="12">
        <v>30</v>
      </c>
      <c r="AE61" s="12">
        <v>22</v>
      </c>
      <c r="AF61" s="6">
        <v>7</v>
      </c>
      <c r="AG61" s="11">
        <v>8</v>
      </c>
      <c r="AH61" s="10">
        <v>30</v>
      </c>
      <c r="AI61" s="6">
        <v>5</v>
      </c>
      <c r="AJ61" s="6"/>
      <c r="AK61" s="12">
        <v>70</v>
      </c>
      <c r="AL61" s="17">
        <v>38</v>
      </c>
      <c r="AM61" s="12">
        <v>2</v>
      </c>
      <c r="AN61" s="12">
        <f>(AL61+AM61)/0.7</f>
        <v>57.142857142857146</v>
      </c>
      <c r="AO61">
        <v>47.5</v>
      </c>
      <c r="AP61" s="11">
        <v>0</v>
      </c>
      <c r="AQ61" s="6">
        <f>+AO61+AP61</f>
        <v>47.5</v>
      </c>
      <c r="AR61">
        <v>120</v>
      </c>
      <c r="AS61" s="11"/>
      <c r="AT61" s="6"/>
      <c r="AU61" s="4">
        <f>((D61+G61+P61+V61+AC61/0.3+AH61/0.3)/5+(I61+J61+N61+O61+Z61/0.4+AA61/0.36+AD61/0.3+AE61/0.3+AK61/0.7+(AN61))/9*2)/3</f>
        <v>89.940623162845384</v>
      </c>
      <c r="AV61" s="4">
        <f>(F61+K61+H61/4+2*R61+X61+AF61+AG61)/0.9</f>
        <v>55.833333333333329</v>
      </c>
      <c r="AW61" s="4">
        <f>((E61/2+L61+M61+W61+AB61+AI61)/0.34*0.75+AR61/139*25)+AS61+C61</f>
        <v>77.906263224714337</v>
      </c>
      <c r="AX61" s="4">
        <f>(U61+AQ61)/2</f>
        <v>53.25</v>
      </c>
      <c r="AY61" s="7">
        <f>(AU61*0.25+AX61*0.3+AV61*0.15+AW61*0.1)/0.8</f>
        <v>68.282227641478471</v>
      </c>
    </row>
    <row r="62" spans="1:51">
      <c r="A62" s="21" t="s">
        <v>91</v>
      </c>
      <c r="B62" s="22">
        <v>10</v>
      </c>
      <c r="C62" s="22">
        <v>10</v>
      </c>
      <c r="D62" s="23"/>
      <c r="E62" s="24">
        <v>8</v>
      </c>
      <c r="F62" s="24">
        <v>7</v>
      </c>
      <c r="G62" s="23">
        <v>100</v>
      </c>
      <c r="H62" s="25">
        <v>52.5</v>
      </c>
      <c r="I62" s="26">
        <v>100</v>
      </c>
      <c r="J62" s="26"/>
      <c r="K62" s="24">
        <v>10</v>
      </c>
      <c r="L62" s="24">
        <v>2</v>
      </c>
      <c r="M62" s="24">
        <v>5</v>
      </c>
      <c r="N62" s="26">
        <v>100</v>
      </c>
      <c r="O62" s="26">
        <v>75</v>
      </c>
      <c r="P62" s="27">
        <v>100</v>
      </c>
      <c r="Q62" s="24"/>
      <c r="R62" s="24">
        <v>8</v>
      </c>
      <c r="S62" s="28">
        <v>69</v>
      </c>
      <c r="T62" s="29">
        <v>11</v>
      </c>
      <c r="U62" s="24">
        <f>S62+T62</f>
        <v>80</v>
      </c>
      <c r="V62" s="27">
        <v>100</v>
      </c>
      <c r="W62" s="24">
        <v>5</v>
      </c>
      <c r="X62" s="24">
        <v>9</v>
      </c>
      <c r="Y62" s="24">
        <v>66</v>
      </c>
      <c r="Z62" s="26">
        <v>40</v>
      </c>
      <c r="AA62" s="26">
        <v>28.5</v>
      </c>
      <c r="AB62" s="24">
        <v>3</v>
      </c>
      <c r="AC62" s="23">
        <v>30</v>
      </c>
      <c r="AD62" s="26">
        <v>30</v>
      </c>
      <c r="AE62" s="26">
        <v>30</v>
      </c>
      <c r="AF62" s="24">
        <v>10</v>
      </c>
      <c r="AG62" s="25">
        <v>9</v>
      </c>
      <c r="AH62" s="23">
        <v>30</v>
      </c>
      <c r="AI62" s="24">
        <v>5</v>
      </c>
      <c r="AJ62" s="24"/>
      <c r="AK62" s="26">
        <v>70</v>
      </c>
      <c r="AL62" s="30">
        <v>46</v>
      </c>
      <c r="AM62" s="26">
        <v>6</v>
      </c>
      <c r="AN62" s="12">
        <f>(AL62+AM62)/0.7</f>
        <v>74.285714285714292</v>
      </c>
      <c r="AO62" s="31">
        <v>75</v>
      </c>
      <c r="AP62" s="25">
        <v>9</v>
      </c>
      <c r="AQ62" s="24">
        <f>+AO62+AP62</f>
        <v>84</v>
      </c>
      <c r="AR62" s="31">
        <v>134</v>
      </c>
      <c r="AS62" s="25">
        <v>10</v>
      </c>
      <c r="AT62" s="24"/>
      <c r="AU62" s="4">
        <f>((D62+G62+P62+V62+AC62/0.3+AH62/0.3)/5+(I62+J62+N62+O62+Z62/0.4+AA62/0.36+AD62/0.3+AE62/0.3+AK62/0.7+(AN62))/9*2)/3</f>
        <v>94.700176366843039</v>
      </c>
      <c r="AV62" s="32">
        <f>(F62+K62+H62/4+2*R62+X62+AF62+AG62)/0.9</f>
        <v>82.361111111111114</v>
      </c>
      <c r="AW62" s="32">
        <f>((E62/2+L62+M62+W62+AB62+AI62)/0.34*0.75+AR62/139*25)+AS62+C62</f>
        <v>97.041895895048668</v>
      </c>
      <c r="AX62" s="32">
        <f>(U62+AQ62)/2</f>
        <v>82</v>
      </c>
      <c r="AY62" s="43">
        <f>(AU62*0.25+AX62*0.3+AV62*0.15+AW62*0.1)/0.8</f>
        <v>87.916750434852858</v>
      </c>
    </row>
    <row r="63" spans="1:51">
      <c r="A63" s="8" t="s">
        <v>49</v>
      </c>
      <c r="B63" s="9">
        <v>10</v>
      </c>
      <c r="C63" s="9">
        <v>10</v>
      </c>
      <c r="D63" s="10">
        <v>100</v>
      </c>
      <c r="E63" s="6"/>
      <c r="F63" s="6">
        <v>7</v>
      </c>
      <c r="G63" s="10">
        <v>100</v>
      </c>
      <c r="H63" s="20"/>
      <c r="I63" s="12">
        <v>100</v>
      </c>
      <c r="J63" s="12">
        <v>100</v>
      </c>
      <c r="K63" s="6"/>
      <c r="L63" s="6"/>
      <c r="M63" s="6"/>
      <c r="N63" s="12"/>
      <c r="O63" s="12">
        <v>47</v>
      </c>
      <c r="P63" s="14"/>
      <c r="Q63" s="6"/>
      <c r="R63" s="6"/>
      <c r="S63" s="15">
        <v>54</v>
      </c>
      <c r="T63" s="16">
        <v>4</v>
      </c>
      <c r="U63" s="6">
        <f>S63+T63</f>
        <v>58</v>
      </c>
      <c r="V63" s="14">
        <v>100</v>
      </c>
      <c r="W63" s="6">
        <v>5</v>
      </c>
      <c r="X63" s="6">
        <v>7</v>
      </c>
      <c r="Y63" s="6">
        <v>53</v>
      </c>
      <c r="Z63" s="12"/>
      <c r="AA63" s="12">
        <v>20</v>
      </c>
      <c r="AB63" s="6"/>
      <c r="AC63" s="10">
        <v>30</v>
      </c>
      <c r="AD63" s="12">
        <v>30</v>
      </c>
      <c r="AE63" s="12">
        <v>14</v>
      </c>
      <c r="AF63" s="11">
        <v>4</v>
      </c>
      <c r="AG63" s="6"/>
      <c r="AH63" s="10">
        <v>30</v>
      </c>
      <c r="AI63" s="6">
        <v>5</v>
      </c>
      <c r="AJ63" s="6"/>
      <c r="AK63" s="12">
        <v>70</v>
      </c>
      <c r="AL63" s="17">
        <v>24</v>
      </c>
      <c r="AM63" s="12">
        <v>1</v>
      </c>
      <c r="AN63" s="12">
        <f>(AL63+AM63)/0.7</f>
        <v>35.714285714285715</v>
      </c>
      <c r="AO63">
        <v>65</v>
      </c>
      <c r="AP63" s="11">
        <v>3</v>
      </c>
      <c r="AQ63" s="6">
        <f>+AO63+AP63</f>
        <v>68</v>
      </c>
      <c r="AR63">
        <v>83</v>
      </c>
      <c r="AS63" s="11">
        <v>10</v>
      </c>
      <c r="AT63" s="6"/>
      <c r="AU63" s="4">
        <f>((D63+G63+P63+V63+AC63/0.3+AH63/0.3)/5+(I63+J63+N63+O63+Z63/0.4+AA63/0.36+AD63/0.3+AE63/0.3+AK63/0.7+(AN63))/9*2)/3</f>
        <v>76.661963550852434</v>
      </c>
      <c r="AV63" s="4">
        <f>(F63+K63+H63/4+2*R63+X63+AF63+AG63)/0.9</f>
        <v>20</v>
      </c>
      <c r="AW63" s="4">
        <f>((E63/2+L63+M63+W63+AB63+AI63)/0.34*0.75+AR63/139*25)+AS63+C63</f>
        <v>56.986881083368601</v>
      </c>
      <c r="AX63" s="4">
        <f>(U63+AQ63)/2</f>
        <v>63</v>
      </c>
      <c r="AY63" s="7">
        <f>(AU63*0.25+AX63*0.3+AV63*0.15+AW63*0.1)/0.8</f>
        <v>58.455223745062462</v>
      </c>
    </row>
    <row r="64" spans="1:51">
      <c r="A64" s="8" t="s">
        <v>109</v>
      </c>
      <c r="B64" s="9">
        <v>10</v>
      </c>
      <c r="C64" s="9">
        <v>10</v>
      </c>
      <c r="D64" s="10"/>
      <c r="E64" s="6">
        <v>10</v>
      </c>
      <c r="F64" s="6">
        <v>10</v>
      </c>
      <c r="G64" s="10">
        <v>100</v>
      </c>
      <c r="H64" s="11">
        <v>79</v>
      </c>
      <c r="I64" s="12">
        <v>100</v>
      </c>
      <c r="J64" s="12">
        <v>77.5</v>
      </c>
      <c r="K64" s="13">
        <v>10</v>
      </c>
      <c r="L64" s="6">
        <v>4</v>
      </c>
      <c r="M64" s="6">
        <v>4</v>
      </c>
      <c r="N64" s="12">
        <v>100</v>
      </c>
      <c r="O64" s="12">
        <v>100</v>
      </c>
      <c r="P64" s="14">
        <v>100</v>
      </c>
      <c r="Q64" s="6"/>
      <c r="R64" s="6">
        <v>10</v>
      </c>
      <c r="S64" s="15">
        <v>87</v>
      </c>
      <c r="T64" s="16">
        <v>5</v>
      </c>
      <c r="U64" s="6">
        <f>S64+T64</f>
        <v>92</v>
      </c>
      <c r="V64" s="14">
        <v>100</v>
      </c>
      <c r="W64" s="6">
        <v>5</v>
      </c>
      <c r="X64" s="6">
        <v>8</v>
      </c>
      <c r="Y64" s="6">
        <v>67</v>
      </c>
      <c r="Z64" s="12">
        <v>40</v>
      </c>
      <c r="AA64" s="12">
        <v>28</v>
      </c>
      <c r="AB64" s="6">
        <v>3</v>
      </c>
      <c r="AC64" s="10">
        <v>30</v>
      </c>
      <c r="AD64" s="12">
        <v>30</v>
      </c>
      <c r="AE64" s="12"/>
      <c r="AF64" s="6">
        <v>9</v>
      </c>
      <c r="AG64" s="11">
        <v>10</v>
      </c>
      <c r="AH64" s="10">
        <v>30</v>
      </c>
      <c r="AI64" s="6">
        <v>5</v>
      </c>
      <c r="AJ64" s="6"/>
      <c r="AK64" s="12">
        <v>70</v>
      </c>
      <c r="AL64" s="17">
        <v>52</v>
      </c>
      <c r="AM64" s="18">
        <v>4</v>
      </c>
      <c r="AN64" s="12">
        <f>(AL64+AM64)/0.7</f>
        <v>80</v>
      </c>
      <c r="AO64">
        <v>77.5</v>
      </c>
      <c r="AP64" s="11">
        <v>15</v>
      </c>
      <c r="AQ64" s="6">
        <f>+AO64+AP64</f>
        <v>92.5</v>
      </c>
      <c r="AR64">
        <v>125</v>
      </c>
      <c r="AS64" s="11">
        <v>10</v>
      </c>
      <c r="AT64" s="6"/>
      <c r="AU64" s="4">
        <f>((D64+G64+P64+V64+AC64/0.3+AH64/0.3)/5+(I64+J64+N64+O64+Z64/0.4+AA64/0.36+AD64/0.3+AE64/0.3+AK64/0.7+(AN64))/9*2)/3</f>
        <v>95.20576131687244</v>
      </c>
      <c r="AV64" s="4">
        <f>(F64+K64+H64/4+2*R64+X64+AF64+AG64)/0.9</f>
        <v>96.388888888888886</v>
      </c>
      <c r="AW64" s="4">
        <f>((E64/2+L64+M64+W64+AB64+AI64)/0.34*0.75+AR64/139*25)+AS64+C64</f>
        <v>99.834955564959799</v>
      </c>
      <c r="AX64" s="4">
        <f>(U64+AQ64)/2</f>
        <v>92.25</v>
      </c>
      <c r="AY64" s="7">
        <f>(AU64*0.25+AX64*0.3+AV64*0.15+AW64*0.1)/0.8</f>
        <v>94.897836523809261</v>
      </c>
    </row>
    <row r="65" spans="1:51">
      <c r="A65" s="8">
        <v>80542</v>
      </c>
      <c r="B65" s="9">
        <v>10</v>
      </c>
      <c r="C65" s="9">
        <v>10</v>
      </c>
      <c r="D65" s="10"/>
      <c r="E65" s="6">
        <v>9</v>
      </c>
      <c r="F65" s="6">
        <v>10</v>
      </c>
      <c r="G65" s="10">
        <v>100</v>
      </c>
      <c r="H65" s="11">
        <v>78</v>
      </c>
      <c r="I65" s="12">
        <v>100</v>
      </c>
      <c r="J65" s="12">
        <v>73</v>
      </c>
      <c r="K65" s="13">
        <v>5</v>
      </c>
      <c r="L65" s="6">
        <v>5</v>
      </c>
      <c r="M65" s="6">
        <v>5</v>
      </c>
      <c r="N65" s="12">
        <v>100</v>
      </c>
      <c r="O65" s="12">
        <v>85</v>
      </c>
      <c r="P65" s="14">
        <v>100</v>
      </c>
      <c r="Q65" s="6"/>
      <c r="R65" s="6">
        <v>8</v>
      </c>
      <c r="S65" s="15">
        <v>72</v>
      </c>
      <c r="T65" s="16">
        <v>8</v>
      </c>
      <c r="U65" s="6">
        <f>S65+T65</f>
        <v>80</v>
      </c>
      <c r="V65" s="14">
        <v>100</v>
      </c>
      <c r="W65" s="6">
        <v>5</v>
      </c>
      <c r="X65" s="6">
        <v>9</v>
      </c>
      <c r="Y65" s="6">
        <v>61</v>
      </c>
      <c r="Z65" s="12">
        <v>40</v>
      </c>
      <c r="AA65" s="12">
        <v>30</v>
      </c>
      <c r="AB65" s="6">
        <v>4</v>
      </c>
      <c r="AC65" s="10">
        <v>30</v>
      </c>
      <c r="AD65" s="12">
        <v>30</v>
      </c>
      <c r="AE65" s="12">
        <v>24</v>
      </c>
      <c r="AF65" s="6">
        <v>8</v>
      </c>
      <c r="AG65" s="11">
        <v>9</v>
      </c>
      <c r="AH65" s="10">
        <v>30</v>
      </c>
      <c r="AI65" s="6">
        <v>5</v>
      </c>
      <c r="AJ65" s="6"/>
      <c r="AK65" s="12">
        <v>70</v>
      </c>
      <c r="AL65" s="17">
        <v>46</v>
      </c>
      <c r="AM65" s="12">
        <v>4</v>
      </c>
      <c r="AN65" s="12"/>
      <c r="AO65" s="6">
        <v>82.5</v>
      </c>
      <c r="AP65" s="6">
        <v>13</v>
      </c>
      <c r="AQ65" s="6">
        <f>+AO65+AP65</f>
        <v>95.5</v>
      </c>
      <c r="AR65">
        <v>121</v>
      </c>
      <c r="AS65" s="11">
        <v>10</v>
      </c>
      <c r="AT65" s="6"/>
      <c r="AU65" s="4">
        <f>((D65+G65+P65+V65+AC65/0.3+AH65/0.3)/5+(I65+J65+N65+O65+Z65/0.4+AA65/0.36+AD65/0.3+AE65/0.3+AK65/0.7+(AN65))/9*2)/3</f>
        <v>94.172839506172849</v>
      </c>
      <c r="AV65" s="4">
        <f>(F65+K65+H65/4+2*R65+X65+AF65+AG65)/0.9</f>
        <v>85</v>
      </c>
      <c r="AW65" s="4">
        <f>((E65/2+L65+M65+W65+AB65+AI65)/0.34*0.75+AR65/139*25)+AS65+C65</f>
        <v>104.63023698688107</v>
      </c>
      <c r="AX65" s="4">
        <f>(U65+AQ65)/2</f>
        <v>87.75</v>
      </c>
      <c r="AY65" s="7">
        <f>(AU65*0.25+AX65*0.3+AV65*0.15+AW65*0.1)/0.8</f>
        <v>91.351541969039147</v>
      </c>
    </row>
    <row r="66" spans="1:51">
      <c r="A66" s="8" t="s">
        <v>87</v>
      </c>
      <c r="B66" s="9">
        <v>10</v>
      </c>
      <c r="C66" s="9">
        <v>10</v>
      </c>
      <c r="D66" s="10"/>
      <c r="E66" s="6">
        <v>9</v>
      </c>
      <c r="F66" s="6">
        <v>9</v>
      </c>
      <c r="G66" s="10">
        <v>100</v>
      </c>
      <c r="H66" s="11">
        <v>78</v>
      </c>
      <c r="I66" s="12">
        <v>100</v>
      </c>
      <c r="J66" s="12">
        <v>77.5</v>
      </c>
      <c r="K66" s="13">
        <v>10</v>
      </c>
      <c r="L66" s="6">
        <v>4</v>
      </c>
      <c r="M66" s="6">
        <v>5</v>
      </c>
      <c r="N66" s="12">
        <v>100</v>
      </c>
      <c r="O66" s="12">
        <v>70</v>
      </c>
      <c r="P66" s="14">
        <v>100</v>
      </c>
      <c r="Q66" s="6"/>
      <c r="R66" s="6">
        <v>10</v>
      </c>
      <c r="S66" s="15">
        <v>51</v>
      </c>
      <c r="T66" s="16">
        <v>9</v>
      </c>
      <c r="U66" s="6">
        <f>S66+T66</f>
        <v>60</v>
      </c>
      <c r="V66" s="14">
        <v>100</v>
      </c>
      <c r="W66" s="6">
        <v>5</v>
      </c>
      <c r="X66" s="6">
        <v>9</v>
      </c>
      <c r="Y66" s="6">
        <v>77</v>
      </c>
      <c r="Z66" s="12">
        <v>40</v>
      </c>
      <c r="AA66" s="12">
        <v>27.5</v>
      </c>
      <c r="AB66" s="6">
        <v>4</v>
      </c>
      <c r="AC66" s="10">
        <v>30</v>
      </c>
      <c r="AD66" s="12">
        <v>30</v>
      </c>
      <c r="AE66" s="12"/>
      <c r="AF66" s="6">
        <v>9</v>
      </c>
      <c r="AG66" s="11">
        <v>10</v>
      </c>
      <c r="AH66" s="10">
        <v>30</v>
      </c>
      <c r="AI66" s="6">
        <v>5</v>
      </c>
      <c r="AJ66" s="6"/>
      <c r="AK66" s="12">
        <v>70</v>
      </c>
      <c r="AL66" s="17">
        <v>44</v>
      </c>
      <c r="AM66" s="18">
        <v>4</v>
      </c>
      <c r="AN66" s="12">
        <f>(AL66+AM66)/0.7</f>
        <v>68.571428571428569</v>
      </c>
      <c r="AO66" s="11">
        <v>75</v>
      </c>
      <c r="AP66" s="11">
        <v>5</v>
      </c>
      <c r="AQ66" s="6">
        <f>+AO66+AP66</f>
        <v>80</v>
      </c>
      <c r="AR66">
        <v>138</v>
      </c>
      <c r="AS66" s="11">
        <v>10</v>
      </c>
      <c r="AT66" s="6"/>
      <c r="AU66" s="4">
        <f>((D66+G66+P66+V66+AC66/0.3+AH66/0.3)/5+(I66+J66+N66+O66+Z66/0.4+AA66/0.36+AD66/0.3+AE66/0.3+AK66/0.7+(AN66))/9*2)/3</f>
        <v>92.034097589653143</v>
      </c>
      <c r="AV66" s="4">
        <f>(F66+K66+H66/4+2*R66+X66+AF66+AG66)/0.9</f>
        <v>96.111111111111114</v>
      </c>
      <c r="AW66" s="4">
        <f>((E66/2+L66+M66+W66+AB66+AI66)/0.34*0.75+AR66/139*25)+AS66+C66</f>
        <v>105.48190859077444</v>
      </c>
      <c r="AX66" s="4">
        <f>(U66+AQ66)/2</f>
        <v>70</v>
      </c>
      <c r="AY66" s="7">
        <f>(AU66*0.25+AX66*0.3+AV66*0.15+AW66*0.1)/0.8</f>
        <v>86.216727403946734</v>
      </c>
    </row>
    <row r="67" spans="1:51">
      <c r="A67" s="21" t="s">
        <v>74</v>
      </c>
      <c r="B67" s="22">
        <v>10</v>
      </c>
      <c r="C67" s="22">
        <v>10</v>
      </c>
      <c r="D67" s="23"/>
      <c r="E67" s="24">
        <v>9</v>
      </c>
      <c r="F67" s="24">
        <v>9</v>
      </c>
      <c r="G67" s="23">
        <v>100</v>
      </c>
      <c r="H67" s="25">
        <v>78</v>
      </c>
      <c r="I67" s="26">
        <v>100</v>
      </c>
      <c r="J67" s="26">
        <v>75.5</v>
      </c>
      <c r="K67" s="24">
        <v>10</v>
      </c>
      <c r="L67" s="24">
        <v>5</v>
      </c>
      <c r="M67" s="24">
        <v>5</v>
      </c>
      <c r="N67" s="26">
        <v>100</v>
      </c>
      <c r="O67" s="26">
        <v>40</v>
      </c>
      <c r="P67" s="27">
        <v>100</v>
      </c>
      <c r="Q67" s="24"/>
      <c r="R67" s="24">
        <v>7</v>
      </c>
      <c r="S67" s="28">
        <v>57</v>
      </c>
      <c r="T67" s="29">
        <v>5</v>
      </c>
      <c r="U67" s="24">
        <f>S67+T67</f>
        <v>62</v>
      </c>
      <c r="V67" s="27">
        <v>100</v>
      </c>
      <c r="W67" s="24">
        <v>5</v>
      </c>
      <c r="X67" s="24">
        <v>9</v>
      </c>
      <c r="Y67" s="24">
        <v>65</v>
      </c>
      <c r="Z67" s="26">
        <v>40</v>
      </c>
      <c r="AA67" s="26">
        <v>22.5</v>
      </c>
      <c r="AB67" s="24">
        <v>3</v>
      </c>
      <c r="AC67" s="23">
        <v>30</v>
      </c>
      <c r="AD67" s="26">
        <v>30</v>
      </c>
      <c r="AE67" s="26"/>
      <c r="AF67" s="24">
        <v>9</v>
      </c>
      <c r="AG67" s="25">
        <v>9</v>
      </c>
      <c r="AH67" s="23">
        <v>30</v>
      </c>
      <c r="AI67" s="24">
        <v>5</v>
      </c>
      <c r="AJ67" s="24"/>
      <c r="AK67" s="26">
        <v>70</v>
      </c>
      <c r="AL67" s="30">
        <v>44</v>
      </c>
      <c r="AM67" s="33">
        <v>4</v>
      </c>
      <c r="AN67" s="12">
        <f>(AL67+AM67)/0.7</f>
        <v>68.571428571428569</v>
      </c>
      <c r="AO67" s="31">
        <v>65</v>
      </c>
      <c r="AP67" s="25">
        <v>2</v>
      </c>
      <c r="AQ67" s="24">
        <f>+AO67+AP67</f>
        <v>67</v>
      </c>
      <c r="AR67" s="31">
        <v>137</v>
      </c>
      <c r="AS67" s="25">
        <v>10</v>
      </c>
      <c r="AT67" s="24"/>
      <c r="AU67" s="4">
        <f>((D67+G67+P67+V67+AC67/0.3+AH67/0.3)/5+(I67+J67+N67+O67+Z67/0.4+AA67/0.36+AD67/0.3+AE67/0.3+AK67/0.7+(AN67))/9*2)/3</f>
        <v>88.634920634920647</v>
      </c>
      <c r="AV67" s="32">
        <f>(F67+K67+H67/4+2*R67+X67+AF67+AG67)/0.9</f>
        <v>88.333333333333329</v>
      </c>
      <c r="AW67" s="32">
        <f>((E67/2+L67+M67+W67+AB67+AI67)/0.34*0.75+AR67/139*25)+AS67+C67</f>
        <v>105.30205247566653</v>
      </c>
      <c r="AX67" s="32">
        <f>(U67+AQ67)/2</f>
        <v>64.5</v>
      </c>
      <c r="AY67" s="43">
        <f>(AU67*0.25+AX67*0.3+AV67*0.15+AW67*0.1)/0.8</f>
        <v>81.611169257871012</v>
      </c>
    </row>
    <row r="68" spans="1:51">
      <c r="A68" s="8">
        <v>81395</v>
      </c>
      <c r="B68" s="9">
        <v>10</v>
      </c>
      <c r="C68" s="9">
        <v>10</v>
      </c>
      <c r="D68" s="10"/>
      <c r="E68" s="6">
        <v>9</v>
      </c>
      <c r="F68" s="6">
        <v>10</v>
      </c>
      <c r="G68" s="10">
        <v>100</v>
      </c>
      <c r="H68" s="11">
        <v>76</v>
      </c>
      <c r="I68" s="12">
        <v>100</v>
      </c>
      <c r="J68" s="12"/>
      <c r="K68" s="6">
        <v>5</v>
      </c>
      <c r="L68" s="6">
        <v>5</v>
      </c>
      <c r="M68" s="6"/>
      <c r="N68" s="12">
        <v>100</v>
      </c>
      <c r="O68" s="12">
        <v>80</v>
      </c>
      <c r="P68" s="14">
        <v>100</v>
      </c>
      <c r="Q68" s="6"/>
      <c r="R68" s="6">
        <v>10</v>
      </c>
      <c r="S68" s="15">
        <v>90</v>
      </c>
      <c r="T68" s="16">
        <v>6</v>
      </c>
      <c r="U68" s="6">
        <f>S68+T68</f>
        <v>96</v>
      </c>
      <c r="V68" s="14">
        <v>100</v>
      </c>
      <c r="W68" s="6">
        <v>5</v>
      </c>
      <c r="X68" s="6">
        <v>10</v>
      </c>
      <c r="Y68" s="6">
        <v>70</v>
      </c>
      <c r="Z68" s="12">
        <v>40</v>
      </c>
      <c r="AA68" s="12">
        <v>31</v>
      </c>
      <c r="AB68" s="6">
        <v>4</v>
      </c>
      <c r="AC68" s="10">
        <v>30</v>
      </c>
      <c r="AD68" s="12">
        <v>30</v>
      </c>
      <c r="AE68" s="12">
        <v>28</v>
      </c>
      <c r="AF68" s="6">
        <v>10</v>
      </c>
      <c r="AG68" s="11">
        <v>10</v>
      </c>
      <c r="AH68" s="10">
        <v>30</v>
      </c>
      <c r="AI68" s="6">
        <v>5</v>
      </c>
      <c r="AJ68" s="6"/>
      <c r="AK68" s="12">
        <v>70</v>
      </c>
      <c r="AL68" s="17">
        <v>58</v>
      </c>
      <c r="AM68" s="18">
        <v>9</v>
      </c>
      <c r="AN68" s="12">
        <f>(AL68+AM68)/0.7</f>
        <v>95.714285714285722</v>
      </c>
      <c r="AO68">
        <v>82.5</v>
      </c>
      <c r="AP68" s="11">
        <v>14.5</v>
      </c>
      <c r="AQ68" s="6">
        <f>+AO68+AP68</f>
        <v>97</v>
      </c>
      <c r="AR68">
        <v>134</v>
      </c>
      <c r="AS68" s="11">
        <v>10</v>
      </c>
      <c r="AT68" s="6"/>
      <c r="AU68" s="4">
        <f>((D68+G68+P68+V68+AC68/0.3+AH68/0.3)/5+(I68+J68+N68+O68+Z68/0.4+AA68/0.36+AD68/0.3+AE68/0.3+AK68/0.7+(AN68))/9*2)/3</f>
        <v>96.678424456202222</v>
      </c>
      <c r="AV68" s="4">
        <f>(F68+K68+H68/4+2*R68+X68+AF68+AG68)/0.9</f>
        <v>93.333333333333329</v>
      </c>
      <c r="AW68" s="4">
        <f>((E68/2+L68+M68+W68+AB68+AI68)/0.34*0.75+AR68/139*25)+AS68+C68</f>
        <v>95.938954718578074</v>
      </c>
      <c r="AX68" s="4">
        <f>(U68+AQ68)/2</f>
        <v>96.5</v>
      </c>
      <c r="AY68" s="7">
        <f>(AU68*0.25+AX68*0.3+AV68*0.15+AW68*0.1)/0.8</f>
        <v>95.89187698238544</v>
      </c>
    </row>
    <row r="69" spans="1:51">
      <c r="A69" s="8">
        <v>81401</v>
      </c>
      <c r="B69" s="9">
        <v>10</v>
      </c>
      <c r="C69" s="9">
        <v>10</v>
      </c>
      <c r="D69" s="10"/>
      <c r="E69" s="6">
        <v>10</v>
      </c>
      <c r="F69" s="6">
        <v>10</v>
      </c>
      <c r="G69" s="10">
        <v>100</v>
      </c>
      <c r="H69" s="11">
        <v>77</v>
      </c>
      <c r="I69" s="12">
        <v>100</v>
      </c>
      <c r="J69" s="12">
        <v>90</v>
      </c>
      <c r="K69" s="13">
        <v>10</v>
      </c>
      <c r="L69" s="6">
        <v>3</v>
      </c>
      <c r="M69" s="6">
        <v>5</v>
      </c>
      <c r="N69" s="12">
        <v>100</v>
      </c>
      <c r="O69" s="12">
        <v>87</v>
      </c>
      <c r="P69" s="14">
        <v>100</v>
      </c>
      <c r="Q69" s="6"/>
      <c r="R69" s="6">
        <v>10</v>
      </c>
      <c r="S69" s="15">
        <v>90</v>
      </c>
      <c r="T69" s="16">
        <v>13</v>
      </c>
      <c r="U69" s="6">
        <f>S69+T69</f>
        <v>103</v>
      </c>
      <c r="V69" s="14">
        <v>100</v>
      </c>
      <c r="W69" s="6">
        <v>5</v>
      </c>
      <c r="X69" s="6">
        <v>9</v>
      </c>
      <c r="Y69" s="6">
        <v>80</v>
      </c>
      <c r="Z69" s="12">
        <v>40</v>
      </c>
      <c r="AA69" s="12">
        <v>30.5</v>
      </c>
      <c r="AB69" s="6">
        <v>4</v>
      </c>
      <c r="AC69" s="10">
        <v>30</v>
      </c>
      <c r="AD69" s="12">
        <v>30</v>
      </c>
      <c r="AE69" s="12"/>
      <c r="AF69" s="6">
        <v>8</v>
      </c>
      <c r="AG69" s="11">
        <v>9</v>
      </c>
      <c r="AH69" s="10">
        <v>30</v>
      </c>
      <c r="AI69" s="6">
        <v>5</v>
      </c>
      <c r="AJ69" s="6"/>
      <c r="AK69" s="12">
        <v>70</v>
      </c>
      <c r="AL69" s="17">
        <v>50</v>
      </c>
      <c r="AM69" s="18">
        <v>8</v>
      </c>
      <c r="AN69" s="12">
        <f>(AL69+AM69)/0.7</f>
        <v>82.857142857142861</v>
      </c>
      <c r="AO69">
        <v>80</v>
      </c>
      <c r="AP69" s="11">
        <v>11</v>
      </c>
      <c r="AQ69" s="6">
        <f>+AO69+AP69</f>
        <v>91</v>
      </c>
      <c r="AR69">
        <v>125</v>
      </c>
      <c r="AS69" s="11">
        <v>10</v>
      </c>
      <c r="AT69" s="6"/>
      <c r="AU69" s="4">
        <f>((D69+G69+P69+V69+AC69/0.3+AH69/0.3)/5+(I69+J69+N69+O69+Z69/0.4+AA69/0.36+AD69/0.3+AE69/0.3+AK69/0.7+(AN69))/9*2)/3</f>
        <v>95.894767783656675</v>
      </c>
      <c r="AV69" s="4">
        <f>(F69+K69+H69/4+2*R69+X69+AF69+AG69)/0.9</f>
        <v>94.722222222222214</v>
      </c>
      <c r="AW69" s="4">
        <f>((E69/2+L69+M69+W69+AB69+AI69)/0.34*0.75+AR69/139*25)+AS69+C69</f>
        <v>102.04083791790097</v>
      </c>
      <c r="AX69" s="4">
        <f>(U69+AQ69)/2</f>
        <v>97</v>
      </c>
      <c r="AY69" s="7">
        <f>(AU69*0.25+AX69*0.3+AV69*0.15+AW69*0.1)/0.8</f>
        <v>96.857636338796979</v>
      </c>
    </row>
    <row r="70" spans="1:51">
      <c r="A70" s="8">
        <v>81521</v>
      </c>
      <c r="B70" s="9">
        <v>10</v>
      </c>
      <c r="C70" s="9">
        <v>10</v>
      </c>
      <c r="D70" s="10"/>
      <c r="E70" s="6">
        <v>10</v>
      </c>
      <c r="F70" s="6">
        <v>10</v>
      </c>
      <c r="G70" s="10">
        <v>100</v>
      </c>
      <c r="H70" s="11">
        <v>78</v>
      </c>
      <c r="I70" s="12">
        <v>100</v>
      </c>
      <c r="J70" s="12">
        <v>91</v>
      </c>
      <c r="K70" s="13">
        <v>10</v>
      </c>
      <c r="L70" s="6">
        <v>5</v>
      </c>
      <c r="M70" s="6">
        <v>5</v>
      </c>
      <c r="N70" s="12">
        <v>100</v>
      </c>
      <c r="O70" s="12">
        <v>95</v>
      </c>
      <c r="P70" s="14">
        <v>100</v>
      </c>
      <c r="Q70" s="6"/>
      <c r="R70" s="6">
        <v>10</v>
      </c>
      <c r="S70" s="15">
        <v>87</v>
      </c>
      <c r="T70" s="16">
        <v>10</v>
      </c>
      <c r="U70" s="6">
        <f>S70+T70</f>
        <v>97</v>
      </c>
      <c r="V70" s="14">
        <v>100</v>
      </c>
      <c r="W70" s="6">
        <v>5</v>
      </c>
      <c r="X70" s="6">
        <v>10</v>
      </c>
      <c r="Y70" s="6">
        <v>80</v>
      </c>
      <c r="Z70" s="12">
        <v>40</v>
      </c>
      <c r="AA70" s="12">
        <v>30</v>
      </c>
      <c r="AB70" s="6">
        <v>4</v>
      </c>
      <c r="AC70" s="10">
        <v>30</v>
      </c>
      <c r="AD70" s="12">
        <v>30</v>
      </c>
      <c r="AE70" s="12"/>
      <c r="AF70" s="6">
        <v>10</v>
      </c>
      <c r="AG70" s="11">
        <v>10</v>
      </c>
      <c r="AH70" s="10">
        <v>30</v>
      </c>
      <c r="AI70" s="6">
        <v>5</v>
      </c>
      <c r="AJ70" s="6"/>
      <c r="AK70" s="12">
        <v>70</v>
      </c>
      <c r="AL70" s="17">
        <v>46</v>
      </c>
      <c r="AM70" s="12">
        <v>8</v>
      </c>
      <c r="AN70" s="12">
        <f>(AL70+AM70)/0.7</f>
        <v>77.142857142857153</v>
      </c>
      <c r="AO70">
        <v>87.5</v>
      </c>
      <c r="AP70" s="11">
        <v>15</v>
      </c>
      <c r="AQ70" s="6">
        <f>+AO70+AP70</f>
        <v>102.5</v>
      </c>
      <c r="AR70">
        <v>136</v>
      </c>
      <c r="AS70" s="11">
        <v>10</v>
      </c>
      <c r="AT70" s="6"/>
      <c r="AU70" s="4">
        <f>((D70+G70+P70+V70+AC70/0.3+AH70/0.3)/5+(I70+J70+N70+O70+Z70/0.4+AA70/0.36+AD70/0.3+AE70/0.3+AK70/0.7+(AN70))/9*2)/3</f>
        <v>96.035273368606695</v>
      </c>
      <c r="AV70" s="4">
        <f>(F70+K70+H70/4+2*R70+X70+AF70+AG70)/0.9</f>
        <v>99.444444444444443</v>
      </c>
      <c r="AW70" s="4">
        <f>((E70/2+L70+M70+W70+AB70+AI70)/0.34*0.75+AR70/139*25)+AS70+C70</f>
        <v>108.43101988997037</v>
      </c>
      <c r="AX70" s="4">
        <f>(U70+AQ70)/2</f>
        <v>99.75</v>
      </c>
      <c r="AY70" s="7">
        <f>(AU70*0.25+AX70*0.3+AV70*0.15+AW70*0.1)/0.8</f>
        <v>99.616983747269217</v>
      </c>
    </row>
    <row r="71" spans="1:51">
      <c r="A71" s="8" t="s">
        <v>96</v>
      </c>
      <c r="B71" s="9">
        <v>10</v>
      </c>
      <c r="C71" s="9">
        <v>10</v>
      </c>
      <c r="D71" s="10"/>
      <c r="E71" s="6">
        <v>9</v>
      </c>
      <c r="F71" s="6">
        <v>10</v>
      </c>
      <c r="G71" s="10">
        <v>100</v>
      </c>
      <c r="H71" s="11">
        <v>76</v>
      </c>
      <c r="I71" s="12">
        <v>100</v>
      </c>
      <c r="J71" s="12">
        <v>75.5</v>
      </c>
      <c r="K71" s="13">
        <v>10</v>
      </c>
      <c r="L71" s="6">
        <v>3</v>
      </c>
      <c r="M71" s="6">
        <v>5</v>
      </c>
      <c r="N71" s="12">
        <v>100</v>
      </c>
      <c r="O71" s="12"/>
      <c r="P71" s="14">
        <v>100</v>
      </c>
      <c r="Q71" s="6"/>
      <c r="R71" s="6">
        <v>9</v>
      </c>
      <c r="S71" s="15">
        <v>72</v>
      </c>
      <c r="T71" s="16">
        <v>7</v>
      </c>
      <c r="U71" s="6">
        <f>S71+T71</f>
        <v>79</v>
      </c>
      <c r="V71" s="14">
        <v>100</v>
      </c>
      <c r="W71" s="6">
        <v>5</v>
      </c>
      <c r="X71" s="6">
        <v>9</v>
      </c>
      <c r="Y71" s="6">
        <v>77</v>
      </c>
      <c r="Z71" s="12">
        <v>40</v>
      </c>
      <c r="AA71" s="12">
        <v>24</v>
      </c>
      <c r="AB71" s="6">
        <v>3</v>
      </c>
      <c r="AC71" s="10">
        <v>30</v>
      </c>
      <c r="AD71" s="12">
        <v>30</v>
      </c>
      <c r="AE71" s="12">
        <v>24</v>
      </c>
      <c r="AF71" s="6">
        <v>10</v>
      </c>
      <c r="AG71" s="11">
        <v>8.5</v>
      </c>
      <c r="AH71" s="10">
        <v>30</v>
      </c>
      <c r="AI71" s="6">
        <v>5</v>
      </c>
      <c r="AJ71" s="6"/>
      <c r="AK71" s="12">
        <v>70</v>
      </c>
      <c r="AL71" s="17">
        <v>50</v>
      </c>
      <c r="AM71" s="18">
        <v>7</v>
      </c>
      <c r="AN71" s="12">
        <f>(AL71+AM71)/0.7</f>
        <v>81.428571428571431</v>
      </c>
      <c r="AO71">
        <v>77.5</v>
      </c>
      <c r="AP71" s="11">
        <v>8</v>
      </c>
      <c r="AQ71" s="6">
        <f>+AO71+AP71</f>
        <v>85.5</v>
      </c>
      <c r="AR71">
        <v>111</v>
      </c>
      <c r="AS71" s="11">
        <v>10</v>
      </c>
      <c r="AT71" s="6"/>
      <c r="AU71" s="4">
        <f>((D71+G71+P71+V71+AC71/0.3+AH71/0.3)/5+(I71+J71+N71+O71+Z71/0.4+AA71/0.36+AD71/0.3+AE71/0.3+AK71/0.7+(AN71))/9*2)/3</f>
        <v>92.858906525573204</v>
      </c>
      <c r="AV71" s="4">
        <f>(F71+K71+H71/4+2*R71+X71+AF71+AG71)/0.9</f>
        <v>93.888888888888886</v>
      </c>
      <c r="AW71" s="4">
        <f>((E71/2+L71+M71+W71+AB71+AI71)/0.34*0.75+AR71/139*25)+AS71+C71</f>
        <v>96.214028776978409</v>
      </c>
      <c r="AX71" s="4">
        <f>(U71+AQ71)/2</f>
        <v>82.25</v>
      </c>
      <c r="AY71" s="7">
        <f>(AU71*0.25+AX71*0.3+AV71*0.15+AW71*0.1)/0.8</f>
        <v>89.493078553030585</v>
      </c>
    </row>
    <row r="72" spans="1:51">
      <c r="A72" s="21" t="s">
        <v>47</v>
      </c>
      <c r="B72" s="22">
        <v>10</v>
      </c>
      <c r="C72" s="22">
        <v>10</v>
      </c>
      <c r="D72" s="23"/>
      <c r="E72" s="24">
        <v>9</v>
      </c>
      <c r="F72" s="24"/>
      <c r="G72" s="23">
        <v>100</v>
      </c>
      <c r="H72" s="25"/>
      <c r="I72" s="26">
        <v>100</v>
      </c>
      <c r="J72" s="26">
        <v>86</v>
      </c>
      <c r="K72" s="24"/>
      <c r="L72" s="24">
        <v>2</v>
      </c>
      <c r="M72" s="24"/>
      <c r="N72" s="26"/>
      <c r="O72" s="26"/>
      <c r="P72" s="27"/>
      <c r="Q72" s="24"/>
      <c r="R72" s="24"/>
      <c r="S72" s="28">
        <v>57</v>
      </c>
      <c r="T72" s="29">
        <v>9</v>
      </c>
      <c r="U72" s="24">
        <f>S72+T72</f>
        <v>66</v>
      </c>
      <c r="V72" s="27">
        <v>100</v>
      </c>
      <c r="W72" s="24">
        <v>5</v>
      </c>
      <c r="X72" s="24"/>
      <c r="Y72" s="24"/>
      <c r="Z72" s="26"/>
      <c r="AA72" s="26">
        <v>20.5</v>
      </c>
      <c r="AB72" s="24"/>
      <c r="AC72" s="23"/>
      <c r="AD72" s="26">
        <v>30</v>
      </c>
      <c r="AE72" s="26">
        <v>24</v>
      </c>
      <c r="AF72" s="24"/>
      <c r="AG72" s="24"/>
      <c r="AH72" s="23"/>
      <c r="AI72" s="24">
        <v>5</v>
      </c>
      <c r="AJ72" s="24"/>
      <c r="AK72" s="26"/>
      <c r="AL72" s="30">
        <v>30</v>
      </c>
      <c r="AM72" s="33">
        <v>4</v>
      </c>
      <c r="AN72" s="12">
        <f>(AL72+AM72)/0.7</f>
        <v>48.571428571428577</v>
      </c>
      <c r="AO72" s="31">
        <v>45</v>
      </c>
      <c r="AP72" s="25">
        <v>0</v>
      </c>
      <c r="AQ72" s="24">
        <f>+AO72+AP72</f>
        <v>45</v>
      </c>
      <c r="AR72" s="31">
        <v>89</v>
      </c>
      <c r="AS72" s="25"/>
      <c r="AT72" s="24"/>
      <c r="AU72" s="4">
        <f>((D72+G72+P72+V72+AC72/0.3+AH72/0.3)/5+(I72+J72+N72+O72+Z72/0.4+AA72/0.36+AD72/0.3+AE72/0.3+AK72/0.7+(AN72))/9*2)/3</f>
        <v>48.260435038212812</v>
      </c>
      <c r="AV72" s="32">
        <f>(F72+K72+H72/4+2*R72+X72+AF72+AG72)/0.9</f>
        <v>0</v>
      </c>
      <c r="AW72" s="32">
        <f>((E72/2+L72+M72+W72+AB72+AI72)/0.34*0.75+AR72/139*25)+AS72+C72</f>
        <v>62.404253068133727</v>
      </c>
      <c r="AX72" s="32">
        <f>(U72+AQ72)/2</f>
        <v>55.5</v>
      </c>
      <c r="AY72" s="43">
        <f>(AU72*0.25+AX72*0.3+AV72*0.15+AW72*0.1)/0.8</f>
        <v>43.694417582958216</v>
      </c>
    </row>
    <row r="73" spans="1:51">
      <c r="A73" s="8" t="s">
        <v>69</v>
      </c>
      <c r="B73" s="9">
        <v>10</v>
      </c>
      <c r="C73" s="9">
        <v>10</v>
      </c>
      <c r="D73" s="10">
        <v>99</v>
      </c>
      <c r="E73" s="6">
        <v>8</v>
      </c>
      <c r="F73" s="6">
        <v>10</v>
      </c>
      <c r="G73" s="10">
        <v>100</v>
      </c>
      <c r="H73" s="11">
        <v>77</v>
      </c>
      <c r="I73" s="12">
        <v>100</v>
      </c>
      <c r="J73" s="12">
        <v>68</v>
      </c>
      <c r="K73" s="6">
        <v>10</v>
      </c>
      <c r="L73" s="6">
        <v>1</v>
      </c>
      <c r="M73" s="6"/>
      <c r="N73" s="12">
        <v>100</v>
      </c>
      <c r="O73" s="12"/>
      <c r="P73" s="14">
        <v>100</v>
      </c>
      <c r="Q73" s="6"/>
      <c r="R73" s="6"/>
      <c r="S73" s="15">
        <v>72</v>
      </c>
      <c r="T73" s="16">
        <v>7</v>
      </c>
      <c r="U73" s="6">
        <f>S73+T73</f>
        <v>79</v>
      </c>
      <c r="V73" s="14">
        <v>100</v>
      </c>
      <c r="W73" s="6">
        <v>5</v>
      </c>
      <c r="X73" s="6"/>
      <c r="Y73" s="6">
        <v>54</v>
      </c>
      <c r="Z73" s="12">
        <v>40</v>
      </c>
      <c r="AA73" s="12">
        <v>28</v>
      </c>
      <c r="AB73" s="6"/>
      <c r="AC73" s="10"/>
      <c r="AD73" s="12">
        <v>30</v>
      </c>
      <c r="AE73" s="12">
        <v>22</v>
      </c>
      <c r="AF73" s="6">
        <v>7</v>
      </c>
      <c r="AG73" s="11">
        <v>7</v>
      </c>
      <c r="AH73" s="10">
        <v>30</v>
      </c>
      <c r="AI73" s="6">
        <v>5</v>
      </c>
      <c r="AJ73" s="6"/>
      <c r="AK73" s="12">
        <v>70</v>
      </c>
      <c r="AL73" s="17">
        <v>50</v>
      </c>
      <c r="AM73" s="12">
        <v>5</v>
      </c>
      <c r="AN73" s="12">
        <f>(AL73+AM73)/0.7</f>
        <v>78.571428571428569</v>
      </c>
      <c r="AO73">
        <v>80</v>
      </c>
      <c r="AP73" s="11">
        <v>8</v>
      </c>
      <c r="AQ73" s="6">
        <f>+AO73+AP73</f>
        <v>88</v>
      </c>
      <c r="AR73">
        <v>105</v>
      </c>
      <c r="AS73" s="11">
        <v>10</v>
      </c>
      <c r="AT73" s="6"/>
      <c r="AU73" s="4">
        <f>((D73+G73+P73+V73+AC73/0.3+AH73/0.3)/5+(I73+J73+N73+O73+Z73/0.4+AA73/0.36+AD73/0.3+AE73/0.3+AK73/0.7+(AN73))/9*2)/3</f>
        <v>92.35426219870665</v>
      </c>
      <c r="AV73" s="4">
        <f>(F73+K73+H73/4+2*R73+X73+AF73+AG73)/0.9</f>
        <v>59.166666666666664</v>
      </c>
      <c r="AW73" s="4">
        <f>((E73/2+L73+M73+W73+AB73+AI73)/0.34*0.75+AR73/139*25)+AS73+C73</f>
        <v>71.973127380448574</v>
      </c>
      <c r="AX73" s="4">
        <f>(U73+AQ73)/2</f>
        <v>83.5</v>
      </c>
      <c r="AY73" s="7">
        <f>(AU73*0.25+AX73*0.3+AV73*0.15+AW73*0.1)/0.8</f>
        <v>80.26359785965191</v>
      </c>
    </row>
    <row r="74" spans="1:51">
      <c r="A74" s="8" t="s">
        <v>103</v>
      </c>
      <c r="B74" s="9">
        <v>10</v>
      </c>
      <c r="C74" s="9">
        <v>10</v>
      </c>
      <c r="D74" s="10"/>
      <c r="E74" s="6">
        <v>10</v>
      </c>
      <c r="F74" s="6">
        <v>10</v>
      </c>
      <c r="G74" s="10">
        <v>100</v>
      </c>
      <c r="H74" s="11">
        <v>78</v>
      </c>
      <c r="I74" s="12">
        <v>100</v>
      </c>
      <c r="J74" s="12">
        <v>70</v>
      </c>
      <c r="K74" s="13">
        <v>10</v>
      </c>
      <c r="L74" s="6">
        <v>5</v>
      </c>
      <c r="M74" s="6">
        <v>5</v>
      </c>
      <c r="N74" s="12">
        <v>100</v>
      </c>
      <c r="O74" s="12">
        <v>100</v>
      </c>
      <c r="P74" s="14">
        <v>100</v>
      </c>
      <c r="Q74" s="6"/>
      <c r="R74" s="6">
        <v>8</v>
      </c>
      <c r="S74" s="15">
        <v>75</v>
      </c>
      <c r="T74" s="16">
        <v>9</v>
      </c>
      <c r="U74" s="6">
        <f>S74+T74</f>
        <v>84</v>
      </c>
      <c r="V74" s="14">
        <v>100</v>
      </c>
      <c r="W74" s="6">
        <v>5</v>
      </c>
      <c r="X74" s="6">
        <v>9</v>
      </c>
      <c r="Y74" s="6">
        <v>64</v>
      </c>
      <c r="Z74" s="12">
        <v>40</v>
      </c>
      <c r="AA74" s="12"/>
      <c r="AB74" s="6">
        <v>3</v>
      </c>
      <c r="AC74" s="10">
        <v>30</v>
      </c>
      <c r="AD74" s="12">
        <v>30</v>
      </c>
      <c r="AE74" s="12">
        <v>28</v>
      </c>
      <c r="AF74" s="6">
        <v>9</v>
      </c>
      <c r="AG74" s="11">
        <v>6</v>
      </c>
      <c r="AH74" s="10">
        <v>30</v>
      </c>
      <c r="AI74" s="6">
        <v>5</v>
      </c>
      <c r="AJ74" s="6"/>
      <c r="AK74" s="12">
        <v>70</v>
      </c>
      <c r="AL74" s="17">
        <v>54</v>
      </c>
      <c r="AM74" s="12">
        <v>8</v>
      </c>
      <c r="AN74" s="12">
        <f>(AL74+AM74)/0.7</f>
        <v>88.571428571428584</v>
      </c>
      <c r="AO74">
        <v>80</v>
      </c>
      <c r="AP74" s="11">
        <v>14</v>
      </c>
      <c r="AQ74" s="6">
        <f>+AO74+AP74</f>
        <v>94</v>
      </c>
      <c r="AR74">
        <v>90</v>
      </c>
      <c r="AS74" s="11">
        <v>10</v>
      </c>
      <c r="AT74" s="6"/>
      <c r="AU74" s="4">
        <f>((D74+G74+P74+V74+AC74/0.3+AH74/0.3)/5+(I74+J74+N74+O74+Z74/0.4+AA74/0.36+AD74/0.3+AE74/0.3+AK74/0.7+(AN74))/9*2)/3</f>
        <v>96.437389770723101</v>
      </c>
      <c r="AV74" s="4">
        <f>(F74+K74+H74/4+2*R74+X74+AF74+AG74)/0.9</f>
        <v>88.333333333333329</v>
      </c>
      <c r="AW74" s="4">
        <f>((E74/2+L74+M74+W74+AB74+AI74)/0.34*0.75+AR74/139*25)+AS74+C74</f>
        <v>97.951756242065159</v>
      </c>
      <c r="AX74" s="4">
        <f>(U74+AQ74)/2</f>
        <v>89</v>
      </c>
      <c r="AY74" s="7">
        <f>(AU74*0.25+AX74*0.3+AV74*0.15+AW74*0.1)/0.8</f>
        <v>92.318153833609117</v>
      </c>
    </row>
    <row r="75" spans="1:51">
      <c r="A75" s="8" t="s">
        <v>97</v>
      </c>
      <c r="B75" s="9">
        <v>10</v>
      </c>
      <c r="C75" s="9">
        <v>10</v>
      </c>
      <c r="D75" s="10"/>
      <c r="E75" s="6">
        <v>9</v>
      </c>
      <c r="F75" s="6">
        <v>9</v>
      </c>
      <c r="G75" s="10">
        <v>100</v>
      </c>
      <c r="H75" s="11">
        <v>72.5</v>
      </c>
      <c r="I75" s="12">
        <v>100</v>
      </c>
      <c r="J75" s="12">
        <v>86</v>
      </c>
      <c r="K75" s="13">
        <v>9</v>
      </c>
      <c r="L75" s="6">
        <v>5</v>
      </c>
      <c r="M75" s="6">
        <v>5</v>
      </c>
      <c r="N75" s="12">
        <v>100</v>
      </c>
      <c r="O75" s="12">
        <v>75</v>
      </c>
      <c r="P75" s="14">
        <v>100</v>
      </c>
      <c r="Q75" s="6"/>
      <c r="R75" s="6">
        <v>8</v>
      </c>
      <c r="S75" s="15">
        <v>69</v>
      </c>
      <c r="T75" s="16">
        <v>6</v>
      </c>
      <c r="U75" s="6">
        <f>S75+T75</f>
        <v>75</v>
      </c>
      <c r="V75" s="14">
        <v>100</v>
      </c>
      <c r="W75" s="6">
        <v>5</v>
      </c>
      <c r="X75" s="6">
        <v>10</v>
      </c>
      <c r="Y75" s="6">
        <v>59</v>
      </c>
      <c r="Z75" s="12">
        <v>40</v>
      </c>
      <c r="AA75" s="12">
        <v>26.5</v>
      </c>
      <c r="AB75" s="6">
        <v>4</v>
      </c>
      <c r="AC75" s="10">
        <v>30</v>
      </c>
      <c r="AD75" s="12">
        <v>30</v>
      </c>
      <c r="AE75" s="12">
        <v>28</v>
      </c>
      <c r="AF75" s="6">
        <v>9</v>
      </c>
      <c r="AG75" s="11">
        <v>6.5</v>
      </c>
      <c r="AH75" s="10">
        <v>30</v>
      </c>
      <c r="AI75" s="6">
        <v>5</v>
      </c>
      <c r="AJ75" s="6"/>
      <c r="AK75" s="12">
        <v>70</v>
      </c>
      <c r="AL75" s="17">
        <v>42</v>
      </c>
      <c r="AM75" s="12">
        <v>2</v>
      </c>
      <c r="AN75" s="12"/>
      <c r="AO75" s="6">
        <v>82.5</v>
      </c>
      <c r="AP75" s="6">
        <v>8</v>
      </c>
      <c r="AQ75" s="6">
        <f>+AO75+AP75</f>
        <v>90.5</v>
      </c>
      <c r="AR75">
        <v>120</v>
      </c>
      <c r="AS75" s="11">
        <v>10</v>
      </c>
      <c r="AT75" s="6"/>
      <c r="AU75" s="4">
        <f>((D75+G75+P75+V75+AC75/0.3+AH75/0.3)/5+(I75+J75+N75+O75+Z75/0.4+AA75/0.36+AD75/0.3+AE75/0.3+AK75/0.7+(AN75))/9*2)/3</f>
        <v>94.66255144032921</v>
      </c>
      <c r="AV75" s="4">
        <f>(F75+K75+H75/4+2*R75+X75+AF75+AG75)/0.9</f>
        <v>86.25</v>
      </c>
      <c r="AW75" s="4">
        <f>((E75/2+L75+M75+W75+AB75+AI75)/0.34*0.75+AR75/139*25)+AS75+C75</f>
        <v>104.45038087177316</v>
      </c>
      <c r="AX75" s="4">
        <f>(U75+AQ75)/2</f>
        <v>82.75</v>
      </c>
      <c r="AY75" s="7">
        <f>(AU75*0.25+AX75*0.3+AV75*0.15+AW75*0.1)/0.8</f>
        <v>89.841469934074524</v>
      </c>
    </row>
    <row r="76" spans="1:51">
      <c r="A76" s="8" t="s">
        <v>113</v>
      </c>
      <c r="B76" s="9">
        <v>10</v>
      </c>
      <c r="C76" s="9">
        <v>10</v>
      </c>
      <c r="D76" s="10"/>
      <c r="E76" s="6">
        <v>9</v>
      </c>
      <c r="F76" s="6">
        <v>10</v>
      </c>
      <c r="G76" s="10">
        <v>100</v>
      </c>
      <c r="H76" s="11">
        <v>79.5</v>
      </c>
      <c r="I76" s="12">
        <v>100</v>
      </c>
      <c r="J76" s="12">
        <v>83</v>
      </c>
      <c r="K76" s="13">
        <v>10</v>
      </c>
      <c r="L76" s="6">
        <v>5</v>
      </c>
      <c r="M76" s="6">
        <v>5</v>
      </c>
      <c r="N76" s="12">
        <v>100</v>
      </c>
      <c r="O76" s="12">
        <v>90</v>
      </c>
      <c r="P76" s="14">
        <v>100</v>
      </c>
      <c r="Q76" s="6"/>
      <c r="R76" s="6">
        <v>9</v>
      </c>
      <c r="S76" s="15">
        <v>87</v>
      </c>
      <c r="T76" s="16">
        <v>12</v>
      </c>
      <c r="U76" s="6">
        <f>S76+T76</f>
        <v>99</v>
      </c>
      <c r="V76" s="14">
        <v>100</v>
      </c>
      <c r="W76" s="6">
        <v>5</v>
      </c>
      <c r="X76" s="6">
        <v>10</v>
      </c>
      <c r="Y76" s="6">
        <v>80</v>
      </c>
      <c r="Z76" s="12">
        <v>40</v>
      </c>
      <c r="AA76" s="12"/>
      <c r="AB76" s="6">
        <v>4</v>
      </c>
      <c r="AC76" s="10">
        <v>30</v>
      </c>
      <c r="AD76" s="12">
        <v>30</v>
      </c>
      <c r="AE76" s="12">
        <v>30</v>
      </c>
      <c r="AF76" s="6">
        <v>9</v>
      </c>
      <c r="AG76" s="11">
        <v>9</v>
      </c>
      <c r="AH76" s="10">
        <v>30</v>
      </c>
      <c r="AI76" s="6">
        <v>5</v>
      </c>
      <c r="AJ76" s="6"/>
      <c r="AK76" s="12">
        <v>70</v>
      </c>
      <c r="AL76" s="17">
        <v>54</v>
      </c>
      <c r="AM76" s="12">
        <v>8</v>
      </c>
      <c r="AN76" s="12">
        <f>(AL76+AM76)/0.7</f>
        <v>88.571428571428584</v>
      </c>
      <c r="AO76">
        <v>87.5</v>
      </c>
      <c r="AP76" s="11">
        <v>11</v>
      </c>
      <c r="AQ76" s="6">
        <f>+AO76+AP76</f>
        <v>98.5</v>
      </c>
      <c r="AR76">
        <v>116</v>
      </c>
      <c r="AS76" s="11">
        <v>10</v>
      </c>
      <c r="AT76" s="6"/>
      <c r="AU76" s="4">
        <f>((D76+G76+P76+V76+AC76/0.3+AH76/0.3)/5+(I76+J76+N76+O76+Z76/0.4+AA76/0.36+AD76/0.3+AE76/0.3+AK76/0.7+(AN76))/9*2)/3</f>
        <v>97.153439153439152</v>
      </c>
      <c r="AV76" s="4">
        <f>(F76+K76+H76/4+2*R76+X76+AF76+AG76)/0.9</f>
        <v>95.416666666666671</v>
      </c>
      <c r="AW76" s="4">
        <f>((E76/2+L76+M76+W76+AB76+AI76)/0.34*0.75+AR76/139*25)+AS76+C76</f>
        <v>103.73095641134151</v>
      </c>
      <c r="AX76" s="4">
        <f>(U76+AQ76)/2</f>
        <v>98.75</v>
      </c>
      <c r="AY76" s="7">
        <f>(AU76*0.25+AX76*0.3+AV76*0.15+AW76*0.1)/0.8</f>
        <v>98.248694286867419</v>
      </c>
    </row>
    <row r="77" spans="1:51">
      <c r="A77" s="21" t="s">
        <v>53</v>
      </c>
      <c r="B77" s="22">
        <v>10</v>
      </c>
      <c r="C77" s="22">
        <v>10</v>
      </c>
      <c r="D77" s="23"/>
      <c r="E77" s="24">
        <v>9</v>
      </c>
      <c r="F77" s="24">
        <v>10</v>
      </c>
      <c r="G77" s="23">
        <v>100</v>
      </c>
      <c r="H77" s="25">
        <v>77</v>
      </c>
      <c r="I77" s="26">
        <v>100</v>
      </c>
      <c r="J77" s="26">
        <v>66</v>
      </c>
      <c r="K77" s="24">
        <v>10</v>
      </c>
      <c r="L77" s="24">
        <v>2</v>
      </c>
      <c r="M77" s="24">
        <v>5</v>
      </c>
      <c r="N77" s="26">
        <v>100</v>
      </c>
      <c r="O77" s="26"/>
      <c r="P77" s="27">
        <v>100</v>
      </c>
      <c r="Q77" s="24"/>
      <c r="R77" s="24">
        <v>8</v>
      </c>
      <c r="S77" s="28">
        <v>39</v>
      </c>
      <c r="T77" s="29">
        <v>5</v>
      </c>
      <c r="U77" s="24">
        <f>S77+T77</f>
        <v>44</v>
      </c>
      <c r="V77" s="27">
        <v>100</v>
      </c>
      <c r="W77" s="24">
        <v>5</v>
      </c>
      <c r="X77" s="24">
        <v>9</v>
      </c>
      <c r="Y77" s="24">
        <v>62</v>
      </c>
      <c r="Z77" s="26">
        <v>40</v>
      </c>
      <c r="AA77" s="26">
        <v>21.5</v>
      </c>
      <c r="AB77" s="24"/>
      <c r="AC77" s="23">
        <v>30</v>
      </c>
      <c r="AD77" s="26">
        <v>30</v>
      </c>
      <c r="AE77" s="26">
        <v>18</v>
      </c>
      <c r="AF77" s="24">
        <v>8</v>
      </c>
      <c r="AG77" s="24"/>
      <c r="AH77" s="23">
        <v>30</v>
      </c>
      <c r="AI77" s="24"/>
      <c r="AJ77" s="24"/>
      <c r="AK77" s="26">
        <v>70</v>
      </c>
      <c r="AL77" s="30">
        <v>36</v>
      </c>
      <c r="AM77" s="33">
        <v>4</v>
      </c>
      <c r="AN77" s="12">
        <f>(AL77+AM77)/0.7</f>
        <v>57.142857142857146</v>
      </c>
      <c r="AO77" s="31">
        <v>57.5</v>
      </c>
      <c r="AP77" s="25">
        <v>1.5</v>
      </c>
      <c r="AQ77" s="24">
        <f>+AO77+AP77</f>
        <v>59</v>
      </c>
      <c r="AR77" s="31">
        <v>124</v>
      </c>
      <c r="AS77" s="25"/>
      <c r="AT77" s="24"/>
      <c r="AU77" s="4">
        <f>((D77+G77+P77+V77+AC77/0.3+AH77/0.3)/5+(I77+J77+N77+O77+Z77/0.4+AA77/0.36+AD77/0.3+AE77/0.3+AK77/0.7+(AN77))/9*2)/3</f>
        <v>88.36037624926513</v>
      </c>
      <c r="AV77" s="32">
        <f>(F77+K77+H77/4+2*R77+X77+AF77+AG77)/0.9</f>
        <v>80.277777777777771</v>
      </c>
      <c r="AW77" s="32">
        <f>((E77/2+L77+M77+W77+AB77+AI77)/0.34*0.75+AR77/139*25)+AS77+C77</f>
        <v>68.699217096910701</v>
      </c>
      <c r="AX77" s="32">
        <f>(U77+AQ77)/2</f>
        <v>51.5</v>
      </c>
      <c r="AY77" s="43">
        <f>(AU77*0.25+AX77*0.3+AV77*0.15+AW77*0.1)/0.8</f>
        <v>70.564603048342519</v>
      </c>
    </row>
    <row r="78" spans="1:51">
      <c r="A78" s="8" t="s">
        <v>112</v>
      </c>
      <c r="B78" s="9">
        <v>10</v>
      </c>
      <c r="C78" s="9">
        <v>10</v>
      </c>
      <c r="D78" s="10"/>
      <c r="E78" s="6">
        <v>10</v>
      </c>
      <c r="F78" s="6">
        <v>10</v>
      </c>
      <c r="G78" s="10">
        <v>100</v>
      </c>
      <c r="H78" s="11">
        <v>78</v>
      </c>
      <c r="I78" s="12">
        <v>100</v>
      </c>
      <c r="J78" s="12"/>
      <c r="K78" s="13">
        <v>10</v>
      </c>
      <c r="L78" s="6">
        <v>4</v>
      </c>
      <c r="M78" s="6">
        <v>5</v>
      </c>
      <c r="N78" s="12">
        <v>100</v>
      </c>
      <c r="O78" s="12">
        <v>100</v>
      </c>
      <c r="P78" s="14">
        <v>100</v>
      </c>
      <c r="Q78" s="6"/>
      <c r="R78" s="6">
        <v>10</v>
      </c>
      <c r="S78" s="15">
        <v>84</v>
      </c>
      <c r="T78" s="16">
        <v>14</v>
      </c>
      <c r="U78" s="6">
        <f>S78+T78</f>
        <v>98</v>
      </c>
      <c r="V78" s="14">
        <v>100</v>
      </c>
      <c r="W78" s="6">
        <v>5</v>
      </c>
      <c r="X78" s="6">
        <v>9</v>
      </c>
      <c r="Y78" s="6">
        <v>74</v>
      </c>
      <c r="Z78" s="12">
        <v>40</v>
      </c>
      <c r="AA78" s="12">
        <v>33</v>
      </c>
      <c r="AB78" s="6">
        <v>4</v>
      </c>
      <c r="AC78" s="10">
        <v>30</v>
      </c>
      <c r="AD78" s="12">
        <v>30</v>
      </c>
      <c r="AE78" s="12">
        <v>30</v>
      </c>
      <c r="AF78" s="6">
        <v>7</v>
      </c>
      <c r="AG78" s="11">
        <v>7.5</v>
      </c>
      <c r="AH78" s="10">
        <v>30</v>
      </c>
      <c r="AI78" s="6">
        <v>5</v>
      </c>
      <c r="AJ78" s="6"/>
      <c r="AK78" s="12">
        <v>70</v>
      </c>
      <c r="AL78" s="17">
        <v>58</v>
      </c>
      <c r="AM78" s="18">
        <v>7</v>
      </c>
      <c r="AN78" s="12">
        <f>(AL78+AM78)/0.7</f>
        <v>92.857142857142861</v>
      </c>
      <c r="AO78">
        <v>82.5</v>
      </c>
      <c r="AP78" s="11">
        <v>12</v>
      </c>
      <c r="AQ78" s="6">
        <f>+AO78+AP78</f>
        <v>94.5</v>
      </c>
      <c r="AR78">
        <v>136</v>
      </c>
      <c r="AS78" s="11">
        <v>10</v>
      </c>
      <c r="AT78" s="6"/>
      <c r="AU78" s="4">
        <f>((D78+G78+P78+V78+AC78/0.3+AH78/0.3)/5+(I78+J78+N78+O78+Z78/0.4+AA78/0.36+AD78/0.3+AE78/0.3+AK78/0.7+(AN78))/9*2)/3</f>
        <v>98.85361552028219</v>
      </c>
      <c r="AV78" s="4">
        <f>(F78+K78+H78/4+2*R78+X78+AF78+AG78)/0.9</f>
        <v>92.222222222222214</v>
      </c>
      <c r="AW78" s="4">
        <f>((E78/2+L78+M78+W78+AB78+AI78)/0.34*0.75+AR78/139*25)+AS78+C78</f>
        <v>106.2251375370292</v>
      </c>
      <c r="AX78" s="4">
        <f>(U78+AQ78)/2</f>
        <v>96.25</v>
      </c>
      <c r="AY78" s="7">
        <f>(AU78*0.25+AX78*0.3+AV78*0.15+AW78*0.1)/0.8</f>
        <v>97.555313708883489</v>
      </c>
    </row>
    <row r="79" spans="1:51">
      <c r="A79" s="8">
        <v>96528</v>
      </c>
      <c r="B79" s="9"/>
      <c r="C79" s="9"/>
      <c r="D79" s="10"/>
      <c r="E79" s="6">
        <v>9</v>
      </c>
      <c r="F79" s="6">
        <v>10</v>
      </c>
      <c r="G79" s="10">
        <v>100</v>
      </c>
      <c r="H79" s="11">
        <v>77</v>
      </c>
      <c r="I79" s="12">
        <v>100</v>
      </c>
      <c r="J79" s="12">
        <v>74.5</v>
      </c>
      <c r="K79" s="13">
        <v>10</v>
      </c>
      <c r="L79" s="6">
        <v>3</v>
      </c>
      <c r="M79" s="6">
        <v>4</v>
      </c>
      <c r="N79" s="12">
        <v>100</v>
      </c>
      <c r="O79" s="12">
        <v>65</v>
      </c>
      <c r="P79" s="14">
        <v>100</v>
      </c>
      <c r="Q79" s="6"/>
      <c r="R79" s="6">
        <v>8</v>
      </c>
      <c r="S79" s="15">
        <v>78</v>
      </c>
      <c r="T79" s="16">
        <v>8</v>
      </c>
      <c r="U79" s="6">
        <f>S79+T79</f>
        <v>86</v>
      </c>
      <c r="V79" s="14">
        <v>100</v>
      </c>
      <c r="W79" s="6">
        <v>5</v>
      </c>
      <c r="X79" s="6">
        <v>9</v>
      </c>
      <c r="Y79" s="6">
        <v>70</v>
      </c>
      <c r="Z79" s="12">
        <v>40</v>
      </c>
      <c r="AA79" s="12">
        <v>29</v>
      </c>
      <c r="AB79" s="6">
        <v>4</v>
      </c>
      <c r="AC79" s="10">
        <v>30</v>
      </c>
      <c r="AD79" s="12">
        <v>30</v>
      </c>
      <c r="AE79" s="12"/>
      <c r="AF79" s="6">
        <v>9</v>
      </c>
      <c r="AG79" s="11">
        <v>7.5</v>
      </c>
      <c r="AH79" s="10">
        <v>30</v>
      </c>
      <c r="AI79" s="6">
        <v>5</v>
      </c>
      <c r="AJ79" s="6"/>
      <c r="AK79" s="12">
        <v>70</v>
      </c>
      <c r="AL79" s="17">
        <v>42</v>
      </c>
      <c r="AM79" s="12">
        <v>3</v>
      </c>
      <c r="AN79" s="12">
        <f>(AL79+AM79)/0.7</f>
        <v>64.285714285714292</v>
      </c>
      <c r="AO79">
        <v>70</v>
      </c>
      <c r="AP79" s="11">
        <v>6</v>
      </c>
      <c r="AQ79" s="6">
        <f>+AO79+AP79</f>
        <v>76</v>
      </c>
      <c r="AR79" s="19">
        <v>133</v>
      </c>
      <c r="AS79" s="11">
        <v>10</v>
      </c>
      <c r="AT79" s="6"/>
      <c r="AU79" s="4">
        <f>((D79+G79+P79+V79+AC79/0.3+AH79/0.3)/5+(I79+J79+N79+O79+Z79/0.4+AA79/0.36+AD79/0.3+AE79/0.3+AK79/0.7+(AN79))/9*2)/3</f>
        <v>91.432686654908878</v>
      </c>
      <c r="AV79" s="4">
        <f>(F79+K79+H79/4+2*R79+X79+AF79+AG79)/0.9</f>
        <v>89.722222222222214</v>
      </c>
      <c r="AW79" s="4">
        <f>((E79/2+L79+M79+W79+AB79+AI79)/0.34*0.75)+AS79+C79</f>
        <v>66.25</v>
      </c>
      <c r="AX79" s="4">
        <f>(U79+AQ79)/2</f>
        <v>81</v>
      </c>
      <c r="AY79" s="7">
        <f>(AU79*0.25+AX79*0.3+AV79*0.15+AW79*0.1)/0.8</f>
        <v>84.051881246325678</v>
      </c>
    </row>
    <row r="80" spans="1:51">
      <c r="A80" s="8">
        <v>120192</v>
      </c>
      <c r="B80" s="9">
        <v>10</v>
      </c>
      <c r="C80" s="9">
        <v>10</v>
      </c>
      <c r="D80" s="10"/>
      <c r="E80" s="6"/>
      <c r="F80" s="6">
        <v>8</v>
      </c>
      <c r="G80" s="10">
        <v>100</v>
      </c>
      <c r="H80" s="20"/>
      <c r="I80" s="12">
        <v>100</v>
      </c>
      <c r="J80" s="12">
        <v>79.5</v>
      </c>
      <c r="K80" s="13">
        <v>10</v>
      </c>
      <c r="L80" s="6">
        <v>5</v>
      </c>
      <c r="M80" s="6">
        <v>5</v>
      </c>
      <c r="N80" s="12">
        <v>100</v>
      </c>
      <c r="O80" s="12">
        <v>80</v>
      </c>
      <c r="P80" s="14">
        <v>100</v>
      </c>
      <c r="Q80" s="6"/>
      <c r="R80" s="6">
        <v>8</v>
      </c>
      <c r="S80" s="15">
        <v>75</v>
      </c>
      <c r="T80" s="16">
        <v>7</v>
      </c>
      <c r="U80" s="6">
        <f>S80+T80</f>
        <v>82</v>
      </c>
      <c r="V80" s="14">
        <v>100</v>
      </c>
      <c r="W80" s="6"/>
      <c r="X80" s="6">
        <v>7</v>
      </c>
      <c r="Y80" s="6">
        <v>65</v>
      </c>
      <c r="Z80" s="12">
        <v>40</v>
      </c>
      <c r="AA80" s="12">
        <v>23</v>
      </c>
      <c r="AB80" s="6">
        <v>4</v>
      </c>
      <c r="AC80" s="10">
        <v>30</v>
      </c>
      <c r="AD80" s="12">
        <v>30</v>
      </c>
      <c r="AE80" s="12"/>
      <c r="AF80" s="6">
        <v>8</v>
      </c>
      <c r="AG80" s="11">
        <v>6.5</v>
      </c>
      <c r="AH80" s="10">
        <v>30</v>
      </c>
      <c r="AI80" s="6">
        <v>5</v>
      </c>
      <c r="AJ80" s="6"/>
      <c r="AK80" s="12">
        <v>70</v>
      </c>
      <c r="AL80" s="17">
        <v>42</v>
      </c>
      <c r="AM80" s="12">
        <v>4</v>
      </c>
      <c r="AN80" s="12">
        <f>(AL80+AM80)/0.7</f>
        <v>65.714285714285722</v>
      </c>
      <c r="AO80">
        <v>80</v>
      </c>
      <c r="AP80" s="11">
        <v>5.5</v>
      </c>
      <c r="AQ80" s="6">
        <f>+AO80+AP80</f>
        <v>85.5</v>
      </c>
      <c r="AR80">
        <v>132</v>
      </c>
      <c r="AS80" s="11">
        <v>10</v>
      </c>
      <c r="AT80" s="6"/>
      <c r="AU80" s="4">
        <f>((D80+G80+P80+V80+AC80/0.3+AH80/0.3)/5+(I80+J80+N80+O80+Z80/0.4+AA80/0.36+AD80/0.3+AE80/0.3+AK80/0.7+(AN80))/9*2)/3</f>
        <v>91.785420340975904</v>
      </c>
      <c r="AV80" s="4">
        <f>(F80+K80+H80/4+2*R80+X80+AF80+AG80)/0.9</f>
        <v>61.666666666666664</v>
      </c>
      <c r="AW80" s="4">
        <f>((E80/2+L80+M80+W80+AB80+AI80)/0.34*0.75+AR80/139*25)+AS80+C80</f>
        <v>85.65277190012695</v>
      </c>
      <c r="AX80" s="4">
        <f>(U80+AQ80)/2</f>
        <v>83.75</v>
      </c>
      <c r="AY80" s="7">
        <f>(AU80*0.25+AX80*0.3+AV80*0.15+AW80*0.1)/0.8</f>
        <v>82.358290344070838</v>
      </c>
    </row>
    <row r="81" spans="1:51">
      <c r="A81" s="8"/>
      <c r="B81" s="9"/>
      <c r="C81" s="9"/>
      <c r="D81" s="10"/>
      <c r="E81" s="6"/>
      <c r="F81" s="6"/>
      <c r="G81" s="10">
        <v>100</v>
      </c>
      <c r="H81" s="11"/>
      <c r="I81" s="12"/>
      <c r="J81" s="12">
        <v>44</v>
      </c>
      <c r="K81" s="13">
        <v>10</v>
      </c>
      <c r="L81" s="6"/>
      <c r="M81" s="6"/>
      <c r="N81" s="12">
        <v>100</v>
      </c>
      <c r="O81" s="12">
        <v>70</v>
      </c>
      <c r="P81" s="14">
        <v>100</v>
      </c>
      <c r="Q81" s="6"/>
      <c r="R81" s="6"/>
      <c r="S81" s="15">
        <v>57</v>
      </c>
      <c r="T81" s="16">
        <v>4</v>
      </c>
      <c r="U81" s="6">
        <f>S81+T81</f>
        <v>61</v>
      </c>
      <c r="V81" s="14">
        <v>100</v>
      </c>
      <c r="W81" s="6"/>
      <c r="X81" s="6"/>
      <c r="Y81" s="6"/>
      <c r="Z81" s="12"/>
      <c r="AA81" s="12"/>
      <c r="AB81" s="6"/>
      <c r="AC81" s="10"/>
      <c r="AD81" s="12"/>
      <c r="AE81" s="12">
        <v>14</v>
      </c>
      <c r="AF81" s="6"/>
      <c r="AG81" s="6"/>
      <c r="AH81" s="10">
        <v>22</v>
      </c>
      <c r="AI81" s="6"/>
      <c r="AJ81" s="6"/>
      <c r="AK81" s="12"/>
      <c r="AL81" s="17">
        <v>32</v>
      </c>
      <c r="AM81" s="12">
        <v>4</v>
      </c>
      <c r="AN81" s="12">
        <f>(AL81+AM81)/0.7</f>
        <v>51.428571428571431</v>
      </c>
      <c r="AO81">
        <v>52.5</v>
      </c>
      <c r="AP81" s="11">
        <v>0</v>
      </c>
      <c r="AQ81" s="6">
        <f>+AO81+AP81</f>
        <v>52.5</v>
      </c>
      <c r="AS81" s="11"/>
      <c r="AT81" s="6"/>
      <c r="AU81" s="4">
        <f>((D81+G81+P81+V81+AC81/0.3+AH81/0.3)/5+(I81+J81+N81+O81+Z81/0.4+AA81/0.36+AD81/0.3+AE81/0.3+AK81/0.7+(AN81))/9*2)/3</f>
        <v>48.007054673721349</v>
      </c>
      <c r="AV81" s="4">
        <f>(F81+K81+H81/4+2*R81+X81+AF81+AG81)/0.9</f>
        <v>11.111111111111111</v>
      </c>
      <c r="AW81" s="4">
        <f>((E81/2+L81+M81+W81+AB81+AI81)/0.34*0.75+AR81/139*25)+AS81+C81</f>
        <v>0</v>
      </c>
      <c r="AX81" s="4">
        <f>(U81+AQ81)/2</f>
        <v>56.75</v>
      </c>
      <c r="AY81" s="7">
        <f>(AU81*0.25+AX81*0.3+AV81*0.15+AW81*0.1)/0.8</f>
        <v>38.366787918871253</v>
      </c>
    </row>
    <row r="82" spans="1:51">
      <c r="A82" s="21"/>
      <c r="B82" s="22">
        <v>10</v>
      </c>
      <c r="C82" s="22">
        <v>10</v>
      </c>
      <c r="D82" s="23"/>
      <c r="E82" s="24">
        <v>8</v>
      </c>
      <c r="F82" s="24">
        <v>8</v>
      </c>
      <c r="G82" s="23">
        <v>100</v>
      </c>
      <c r="H82" s="25">
        <v>76</v>
      </c>
      <c r="I82" s="26">
        <v>100</v>
      </c>
      <c r="J82" s="26">
        <v>70</v>
      </c>
      <c r="K82" s="24">
        <v>10</v>
      </c>
      <c r="L82" s="24"/>
      <c r="M82" s="24">
        <v>2.5</v>
      </c>
      <c r="N82" s="26">
        <v>100</v>
      </c>
      <c r="O82" s="26">
        <v>70</v>
      </c>
      <c r="P82" s="27">
        <v>100</v>
      </c>
      <c r="Q82" s="24"/>
      <c r="R82" s="24">
        <v>6</v>
      </c>
      <c r="S82" s="28">
        <v>51</v>
      </c>
      <c r="T82" s="29">
        <v>7</v>
      </c>
      <c r="U82" s="24">
        <f>S82+T82</f>
        <v>58</v>
      </c>
      <c r="V82" s="27">
        <v>100</v>
      </c>
      <c r="W82" s="24"/>
      <c r="X82" s="24"/>
      <c r="Y82" s="24">
        <v>46</v>
      </c>
      <c r="Z82" s="26">
        <v>40</v>
      </c>
      <c r="AA82" s="26">
        <v>20</v>
      </c>
      <c r="AB82" s="24"/>
      <c r="AC82" s="23">
        <v>30</v>
      </c>
      <c r="AD82" s="26">
        <v>30</v>
      </c>
      <c r="AE82" s="26"/>
      <c r="AF82" s="24"/>
      <c r="AG82" s="24"/>
      <c r="AH82" s="23">
        <v>30</v>
      </c>
      <c r="AI82" s="24"/>
      <c r="AJ82" s="24"/>
      <c r="AK82" s="26"/>
      <c r="AL82" s="30">
        <v>40</v>
      </c>
      <c r="AM82" s="33">
        <v>1</v>
      </c>
      <c r="AN82" s="12">
        <f>(AL82+AM82)/0.7</f>
        <v>58.571428571428577</v>
      </c>
      <c r="AO82" s="31">
        <v>45</v>
      </c>
      <c r="AP82" s="25">
        <v>6</v>
      </c>
      <c r="AQ82" s="24">
        <f>+AO82+AP82</f>
        <v>51</v>
      </c>
      <c r="AR82" s="31">
        <v>26</v>
      </c>
      <c r="AS82" s="25"/>
      <c r="AT82" s="24"/>
      <c r="AU82" s="4">
        <f>((D82+G82+P82+V82+AC82/0.3+AH82/0.3)/5+(I82+J82+N82+O82+Z82/0.4+AA82/0.36+AD82/0.3+AE82/0.3+AK82/0.7+(AN82))/9*2)/3</f>
        <v>81.787184009406232</v>
      </c>
      <c r="AV82" s="32">
        <f>(F82+K82+H82/4+2*R82+X82+AF82+AG82)/0.9</f>
        <v>54.444444444444443</v>
      </c>
      <c r="AW82" s="32">
        <f>((E82/2+L82+M82+W82+AB82+AI82)/0.34*0.75+AR82/139*25)+AS82+C82</f>
        <v>29.014494286923401</v>
      </c>
      <c r="AX82" s="32">
        <f>(U82+AQ82)/2</f>
        <v>54.5</v>
      </c>
      <c r="AY82" s="43">
        <f>(AU82*0.25+AX82*0.3+AV82*0.15+AW82*0.1)/0.8</f>
        <v>59.831140122138194</v>
      </c>
    </row>
    <row r="83" spans="1:51">
      <c r="A83" s="8"/>
      <c r="B83" s="9">
        <v>10</v>
      </c>
      <c r="C83" s="9">
        <v>10</v>
      </c>
      <c r="D83" s="10"/>
      <c r="E83" s="6">
        <v>9</v>
      </c>
      <c r="F83" s="6">
        <v>10</v>
      </c>
      <c r="G83" s="10">
        <v>100</v>
      </c>
      <c r="H83" s="11">
        <v>74</v>
      </c>
      <c r="I83" s="12">
        <v>100</v>
      </c>
      <c r="J83" s="12">
        <v>73</v>
      </c>
      <c r="K83" s="13">
        <v>10</v>
      </c>
      <c r="L83" s="6">
        <v>4</v>
      </c>
      <c r="M83" s="6"/>
      <c r="N83" s="12">
        <v>100</v>
      </c>
      <c r="O83" s="12">
        <v>80</v>
      </c>
      <c r="P83" s="14">
        <v>100</v>
      </c>
      <c r="Q83" s="6"/>
      <c r="R83" s="6"/>
      <c r="S83" s="15">
        <v>66</v>
      </c>
      <c r="T83" s="16">
        <v>8</v>
      </c>
      <c r="U83" s="6">
        <f>S83+T83</f>
        <v>74</v>
      </c>
      <c r="V83" s="14"/>
      <c r="W83" s="6"/>
      <c r="X83" s="6"/>
      <c r="Y83" s="6"/>
      <c r="Z83" s="12"/>
      <c r="AA83" s="12">
        <v>19</v>
      </c>
      <c r="AB83" s="6"/>
      <c r="AC83" s="10">
        <v>30</v>
      </c>
      <c r="AD83" s="12">
        <v>30</v>
      </c>
      <c r="AE83" s="12">
        <v>18</v>
      </c>
      <c r="AF83" s="6">
        <v>7</v>
      </c>
      <c r="AG83" s="6"/>
      <c r="AH83" s="10">
        <v>30</v>
      </c>
      <c r="AI83" s="6"/>
      <c r="AJ83" s="6"/>
      <c r="AK83" s="12">
        <v>70</v>
      </c>
      <c r="AL83" s="17">
        <v>36</v>
      </c>
      <c r="AM83" s="12">
        <v>5</v>
      </c>
      <c r="AN83" s="12">
        <f>(AL83+AM83)/0.7</f>
        <v>58.571428571428577</v>
      </c>
      <c r="AO83">
        <v>72.5</v>
      </c>
      <c r="AP83" s="11">
        <v>9</v>
      </c>
      <c r="AQ83" s="6">
        <f>+AO83+AP83</f>
        <v>81.5</v>
      </c>
      <c r="AR83">
        <v>80</v>
      </c>
      <c r="AS83" s="11">
        <v>10</v>
      </c>
      <c r="AT83" s="6"/>
      <c r="AU83" s="4">
        <f>((D83+G83+P83+V83+AC83/0.3+AH83/0.3)/5+(I83+J83+N83+O83+Z83/0.4+AA83/0.36+AD83/0.3+AE83/0.3+AK83/0.7+(AN83))/9*2)/3</f>
        <v>80.322163433274554</v>
      </c>
      <c r="AV83" s="4">
        <f>(F83+K83+H83/4+2*R83+X83+AF83+AG83)/0.9</f>
        <v>50.555555555555557</v>
      </c>
      <c r="AW83" s="4">
        <f>((E83/2+L83+M83+W83+AB83+AI83)/0.34*0.75+AR83/139*25)+AS83+C83</f>
        <v>53.138489208633089</v>
      </c>
      <c r="AX83" s="4">
        <f>(U83+AQ83)/2</f>
        <v>77.75</v>
      </c>
      <c r="AY83" s="7">
        <f>(AU83*0.25+AX83*0.3+AV83*0.15+AW83*0.1)/0.8</f>
        <v>70.378403890644094</v>
      </c>
    </row>
    <row r="84" spans="1:51">
      <c r="A84" s="8"/>
      <c r="B84" s="9">
        <v>10</v>
      </c>
      <c r="C84" s="9">
        <v>10</v>
      </c>
      <c r="D84" s="10">
        <v>89</v>
      </c>
      <c r="E84" s="6">
        <v>7</v>
      </c>
      <c r="F84" s="6">
        <v>9</v>
      </c>
      <c r="G84" s="10">
        <v>100</v>
      </c>
      <c r="H84" s="11">
        <v>78</v>
      </c>
      <c r="I84" s="12">
        <v>100</v>
      </c>
      <c r="J84" s="12">
        <v>62</v>
      </c>
      <c r="K84" s="13">
        <v>10</v>
      </c>
      <c r="L84" s="6">
        <v>3</v>
      </c>
      <c r="M84" s="6"/>
      <c r="N84" s="12">
        <v>100</v>
      </c>
      <c r="O84" s="12">
        <v>70</v>
      </c>
      <c r="P84" s="14"/>
      <c r="Q84" s="6">
        <v>1</v>
      </c>
      <c r="R84" s="6">
        <v>6</v>
      </c>
      <c r="S84" s="15">
        <v>78</v>
      </c>
      <c r="T84" s="16">
        <v>6.5</v>
      </c>
      <c r="U84" s="6">
        <f>S84+T84</f>
        <v>84.5</v>
      </c>
      <c r="V84" s="14">
        <v>100</v>
      </c>
      <c r="W84" s="6">
        <v>5</v>
      </c>
      <c r="X84" s="6">
        <v>8</v>
      </c>
      <c r="Y84" s="6">
        <v>52</v>
      </c>
      <c r="Z84" s="12">
        <v>40</v>
      </c>
      <c r="AA84" s="12">
        <v>22</v>
      </c>
      <c r="AB84" s="6"/>
      <c r="AC84" s="10">
        <v>30</v>
      </c>
      <c r="AD84" s="12">
        <v>30</v>
      </c>
      <c r="AE84" s="12">
        <v>22</v>
      </c>
      <c r="AF84" s="6">
        <v>7</v>
      </c>
      <c r="AG84" s="11">
        <v>7.5</v>
      </c>
      <c r="AH84" s="10">
        <v>30</v>
      </c>
      <c r="AI84" s="6"/>
      <c r="AJ84" s="6"/>
      <c r="AK84" s="12"/>
      <c r="AL84" s="17">
        <v>44</v>
      </c>
      <c r="AM84" s="18">
        <v>0</v>
      </c>
      <c r="AN84" s="12">
        <f>(AL84+AM84)/0.7</f>
        <v>62.857142857142861</v>
      </c>
      <c r="AO84">
        <v>70</v>
      </c>
      <c r="AP84" s="11">
        <v>7</v>
      </c>
      <c r="AQ84" s="6">
        <f>+AO84+AP84</f>
        <v>77</v>
      </c>
      <c r="AR84">
        <v>99</v>
      </c>
      <c r="AS84" s="11">
        <v>10</v>
      </c>
      <c r="AT84" s="6"/>
      <c r="AU84" s="4">
        <f>((D84+G84+P84+V84+AC84/0.3+AH84/0.3)/5+(I84+J84+N84+O84+Z84/0.4+AA84/0.36+AD84/0.3+AE84/0.3+AK84/0.7+(AN84))/9*2)/3</f>
        <v>86.622339800117572</v>
      </c>
      <c r="AV84" s="4">
        <f>(F84+K84+H84/4+2*R84+X84+AF84+AG84)/0.9</f>
        <v>81.111111111111114</v>
      </c>
      <c r="AW84" s="4">
        <f>((E84/2+L84+M84+W84+AB84+AI84)/0.34*0.75+AR84/139*25)+AS84+C84</f>
        <v>63.173402454506984</v>
      </c>
      <c r="AX84" s="4">
        <f>(U84+AQ84)/2</f>
        <v>80.75</v>
      </c>
      <c r="AY84" s="7">
        <f>(AU84*0.25+AX84*0.3+AV84*0.15+AW84*0.1)/0.8</f>
        <v>80.455739827683431</v>
      </c>
    </row>
    <row r="85" spans="1:51">
      <c r="A85" s="8"/>
      <c r="B85" s="9">
        <v>10</v>
      </c>
      <c r="C85" s="9">
        <v>10</v>
      </c>
      <c r="D85" s="10">
        <v>99</v>
      </c>
      <c r="E85" s="6">
        <v>9</v>
      </c>
      <c r="F85" s="6">
        <v>8</v>
      </c>
      <c r="G85" s="10">
        <v>100</v>
      </c>
      <c r="H85" s="11">
        <v>77</v>
      </c>
      <c r="I85" s="12">
        <v>100</v>
      </c>
      <c r="J85" s="12">
        <v>83</v>
      </c>
      <c r="K85" s="13"/>
      <c r="L85" s="6">
        <v>4</v>
      </c>
      <c r="M85" s="6">
        <v>5</v>
      </c>
      <c r="N85" s="12">
        <v>100</v>
      </c>
      <c r="O85" s="12"/>
      <c r="P85" s="14">
        <v>100</v>
      </c>
      <c r="Q85" s="6"/>
      <c r="R85" s="6">
        <v>10</v>
      </c>
      <c r="S85" s="15">
        <v>69</v>
      </c>
      <c r="T85" s="16">
        <v>10</v>
      </c>
      <c r="U85" s="6">
        <f>S85+T85</f>
        <v>79</v>
      </c>
      <c r="V85" s="14"/>
      <c r="W85" s="6">
        <v>5</v>
      </c>
      <c r="X85" s="6">
        <v>7</v>
      </c>
      <c r="Y85" s="6">
        <v>68</v>
      </c>
      <c r="Z85" s="12">
        <v>40</v>
      </c>
      <c r="AA85" s="12">
        <v>30.5</v>
      </c>
      <c r="AB85" s="6">
        <v>4</v>
      </c>
      <c r="AC85" s="10">
        <v>30</v>
      </c>
      <c r="AD85" s="12">
        <v>30</v>
      </c>
      <c r="AE85" s="12">
        <v>22</v>
      </c>
      <c r="AF85" s="6">
        <v>9</v>
      </c>
      <c r="AG85" s="11">
        <v>8</v>
      </c>
      <c r="AH85" s="10">
        <v>30</v>
      </c>
      <c r="AI85" s="6"/>
      <c r="AJ85" s="6"/>
      <c r="AK85" s="12">
        <v>70</v>
      </c>
      <c r="AL85" s="17">
        <v>40</v>
      </c>
      <c r="AM85" s="12">
        <v>7</v>
      </c>
      <c r="AN85" s="12">
        <f>(AL85+AM85)/0.7</f>
        <v>67.142857142857153</v>
      </c>
      <c r="AO85">
        <v>85</v>
      </c>
      <c r="AP85" s="11">
        <v>12</v>
      </c>
      <c r="AQ85" s="6">
        <f>+AO85+AP85</f>
        <v>97</v>
      </c>
      <c r="AR85">
        <v>124</v>
      </c>
      <c r="AS85" s="11">
        <v>10</v>
      </c>
      <c r="AT85" s="6"/>
      <c r="AU85" s="4">
        <f>((D85+G85+P85+V85+AC85/0.3+AH85/0.3)/5+(I85+J85+N85+O85+Z85/0.4+AA85/0.36+AD85/0.3+AE85/0.3+AK85/0.7+(AN85))/9*2)/3</f>
        <v>93.133215755437973</v>
      </c>
      <c r="AV85" s="4">
        <f>(F85+K85+H85/4+2*R85+X85+AF85+AG85)/0.9</f>
        <v>79.166666666666671</v>
      </c>
      <c r="AW85" s="4">
        <f>((E85/2+L85+M85+W85+AB85+AI85)/0.34*0.75+AR85/139*25)+AS85+C85</f>
        <v>91.934511214557759</v>
      </c>
      <c r="AX85" s="4">
        <f>(U85+AQ85)/2</f>
        <v>88</v>
      </c>
      <c r="AY85" s="7">
        <f>(AU85*0.25+AX85*0.3+AV85*0.15+AW85*0.1)/0.8</f>
        <v>88.439693825394087</v>
      </c>
    </row>
    <row r="86" spans="1:51">
      <c r="A86" s="8"/>
      <c r="B86" s="9">
        <v>10</v>
      </c>
      <c r="C86" s="9">
        <v>10</v>
      </c>
      <c r="D86" s="10"/>
      <c r="E86" s="6">
        <v>10</v>
      </c>
      <c r="F86" s="6">
        <v>10</v>
      </c>
      <c r="G86" s="10">
        <v>100</v>
      </c>
      <c r="H86" s="11">
        <v>79</v>
      </c>
      <c r="I86" s="12">
        <v>100</v>
      </c>
      <c r="J86" s="12">
        <v>86.5</v>
      </c>
      <c r="K86" s="13">
        <v>10</v>
      </c>
      <c r="L86" s="6"/>
      <c r="M86" s="6"/>
      <c r="N86" s="12">
        <v>100</v>
      </c>
      <c r="O86" s="12">
        <v>75</v>
      </c>
      <c r="P86" s="14">
        <v>100</v>
      </c>
      <c r="Q86" s="6"/>
      <c r="R86" s="6">
        <v>7</v>
      </c>
      <c r="S86" s="15">
        <v>87</v>
      </c>
      <c r="T86" s="16">
        <v>11</v>
      </c>
      <c r="U86" s="6">
        <f>S86+T86</f>
        <v>98</v>
      </c>
      <c r="V86" s="14">
        <v>100</v>
      </c>
      <c r="W86" s="6">
        <v>5</v>
      </c>
      <c r="X86" s="6">
        <v>6</v>
      </c>
      <c r="Y86" s="6">
        <v>53</v>
      </c>
      <c r="Z86" s="12">
        <v>40</v>
      </c>
      <c r="AA86" s="12">
        <v>29</v>
      </c>
      <c r="AB86" s="6"/>
      <c r="AC86" s="10">
        <v>30</v>
      </c>
      <c r="AD86" s="12">
        <v>30</v>
      </c>
      <c r="AE86" s="12">
        <v>30</v>
      </c>
      <c r="AF86" s="6">
        <v>8</v>
      </c>
      <c r="AG86" s="11">
        <v>8.5</v>
      </c>
      <c r="AH86" s="10">
        <v>30</v>
      </c>
      <c r="AI86" s="6">
        <v>5</v>
      </c>
      <c r="AJ86" s="6"/>
      <c r="AK86" s="12"/>
      <c r="AL86" s="17">
        <v>48</v>
      </c>
      <c r="AM86" s="18">
        <v>7</v>
      </c>
      <c r="AN86" s="12">
        <f>(AL86+AM86)/0.7</f>
        <v>78.571428571428569</v>
      </c>
      <c r="AO86">
        <v>77.5</v>
      </c>
      <c r="AP86" s="11">
        <v>8</v>
      </c>
      <c r="AQ86" s="6">
        <f>+AO86+AP86</f>
        <v>85.5</v>
      </c>
      <c r="AR86">
        <v>107</v>
      </c>
      <c r="AS86" s="11">
        <v>10</v>
      </c>
      <c r="AT86" s="6"/>
      <c r="AU86" s="4">
        <f>((D86+G86+P86+V86+AC86/0.3+AH86/0.3)/5+(I86+J86+N86+O86+Z86/0.4+AA86/0.36+AD86/0.3+AE86/0.3+AK86/0.7+(AN86))/9*2)/3</f>
        <v>94.120517342739561</v>
      </c>
      <c r="AV86" s="4">
        <f>(F86+K86+H86/4+2*R86+X86+AF86+AG86)/0.9</f>
        <v>84.722222222222214</v>
      </c>
      <c r="AW86" s="4">
        <f>((E86/2+L86+M86+W86+AB86+AI86)/0.34*0.75+AR86/139*25)+AS86+C86</f>
        <v>72.332839610664408</v>
      </c>
      <c r="AX86" s="4">
        <f>(U86+AQ86)/2</f>
        <v>91.75</v>
      </c>
      <c r="AY86" s="7">
        <f>(AU86*0.25+AX86*0.3+AV86*0.15+AW86*0.1)/0.8</f>
        <v>88.745933287605823</v>
      </c>
    </row>
    <row r="87" spans="1:51">
      <c r="A87" s="21"/>
      <c r="B87" s="22">
        <v>10</v>
      </c>
      <c r="C87" s="22">
        <v>10</v>
      </c>
      <c r="D87" s="23"/>
      <c r="E87" s="24">
        <v>10</v>
      </c>
      <c r="F87" s="24">
        <v>10</v>
      </c>
      <c r="G87" s="23">
        <v>100</v>
      </c>
      <c r="H87" s="25">
        <v>78</v>
      </c>
      <c r="I87" s="26">
        <v>100</v>
      </c>
      <c r="J87" s="26">
        <v>78.5</v>
      </c>
      <c r="K87" s="24"/>
      <c r="L87" s="24">
        <v>4</v>
      </c>
      <c r="M87" s="24">
        <v>5</v>
      </c>
      <c r="N87" s="26">
        <v>100</v>
      </c>
      <c r="O87" s="26">
        <v>100</v>
      </c>
      <c r="P87" s="27">
        <v>100</v>
      </c>
      <c r="Q87" s="24"/>
      <c r="R87" s="24">
        <v>9</v>
      </c>
      <c r="S87" s="28">
        <v>69</v>
      </c>
      <c r="T87" s="29">
        <v>14</v>
      </c>
      <c r="U87" s="24">
        <f>S87+T87</f>
        <v>83</v>
      </c>
      <c r="V87" s="27">
        <v>100</v>
      </c>
      <c r="W87" s="24">
        <v>5</v>
      </c>
      <c r="X87" s="24">
        <v>9</v>
      </c>
      <c r="Y87" s="24">
        <v>68</v>
      </c>
      <c r="Z87" s="26">
        <v>40</v>
      </c>
      <c r="AA87" s="26"/>
      <c r="AB87" s="24"/>
      <c r="AC87" s="23">
        <v>30</v>
      </c>
      <c r="AD87" s="26">
        <v>30</v>
      </c>
      <c r="AE87" s="26">
        <v>24</v>
      </c>
      <c r="AF87" s="24">
        <v>8</v>
      </c>
      <c r="AG87" s="25">
        <v>8</v>
      </c>
      <c r="AH87" s="23">
        <v>30</v>
      </c>
      <c r="AI87" s="24">
        <v>5</v>
      </c>
      <c r="AJ87" s="24"/>
      <c r="AK87" s="26">
        <v>70</v>
      </c>
      <c r="AL87" s="30">
        <v>52</v>
      </c>
      <c r="AM87" s="33">
        <v>8</v>
      </c>
      <c r="AN87" s="12">
        <f>(AL87+AM87)/0.7</f>
        <v>85.714285714285722</v>
      </c>
      <c r="AO87" s="31">
        <v>82.5</v>
      </c>
      <c r="AP87" s="25">
        <v>14.5</v>
      </c>
      <c r="AQ87" s="24">
        <f>+AO87+AP87</f>
        <v>97</v>
      </c>
      <c r="AR87" s="31">
        <v>136</v>
      </c>
      <c r="AS87" s="25">
        <v>10</v>
      </c>
      <c r="AT87" s="24"/>
      <c r="AU87" s="4">
        <f>((D87+G87+P87+V87+AC87/0.3+AH87/0.3)/5+(I87+J87+N87+O87+Z87/0.4+AA87/0.36+AD87/0.3+AE87/0.3+AK87/0.7+(AN87))/9*2)/3</f>
        <v>95.86772486772486</v>
      </c>
      <c r="AV87" s="32">
        <f>(F87+K87+H87/4+2*R87+X87+AF87+AG87)/0.9</f>
        <v>80.555555555555557</v>
      </c>
      <c r="AW87" s="32">
        <f>((E87/2+L87+M87+W87+AB87+AI87)/0.34*0.75+AR87/139*25)+AS87+C87</f>
        <v>97.401608125264488</v>
      </c>
      <c r="AX87" s="32">
        <f>(U87+AQ87)/2</f>
        <v>90</v>
      </c>
      <c r="AY87" s="43">
        <f>(AU87*0.25+AX87*0.3+AV87*0.15+AW87*0.1)/0.8</f>
        <v>90.988031703488744</v>
      </c>
    </row>
    <row r="88" spans="1:51">
      <c r="A88" s="45"/>
      <c r="B88" s="9"/>
      <c r="C88" s="9"/>
      <c r="D88" s="14"/>
      <c r="E88" s="6"/>
      <c r="F88" s="6"/>
      <c r="G88" s="14"/>
      <c r="H88" s="6"/>
      <c r="I88" s="12"/>
      <c r="J88" s="12"/>
      <c r="K88" s="6"/>
      <c r="L88" s="6"/>
      <c r="M88" s="6"/>
      <c r="N88" s="12"/>
      <c r="O88" s="12"/>
      <c r="P88" s="14"/>
      <c r="Q88" s="6"/>
      <c r="R88" s="6"/>
      <c r="S88" s="6"/>
      <c r="T88" s="6"/>
      <c r="U88" s="6"/>
      <c r="V88" s="14"/>
      <c r="W88" s="6"/>
      <c r="X88" s="6"/>
      <c r="Y88" s="6"/>
      <c r="Z88" s="12"/>
      <c r="AA88" s="12"/>
      <c r="AB88" s="6"/>
      <c r="AC88" s="14"/>
      <c r="AD88" s="12"/>
      <c r="AE88" s="12"/>
      <c r="AF88" s="6"/>
      <c r="AG88" s="6"/>
      <c r="AH88" s="14"/>
      <c r="AI88" s="6"/>
      <c r="AJ88" s="6"/>
      <c r="AK88" s="12"/>
      <c r="AL88" s="12"/>
      <c r="AM88" s="12"/>
      <c r="AN88" s="12"/>
      <c r="AO88" s="6"/>
      <c r="AP88" s="6"/>
      <c r="AQ88" s="6"/>
      <c r="AR88" s="6"/>
      <c r="AS88" s="6"/>
      <c r="AT88" s="6"/>
      <c r="AU88" s="4"/>
      <c r="AV88" s="4"/>
      <c r="AW88" s="4"/>
      <c r="AX88" s="4"/>
      <c r="AY88" s="7"/>
    </row>
    <row r="89" spans="1:51">
      <c r="A89" s="45"/>
      <c r="B89" s="9"/>
      <c r="C89" s="9"/>
      <c r="D89" s="14"/>
      <c r="E89" s="4">
        <f>AVERAGE(E2:E87)</f>
        <v>8.7654320987654319</v>
      </c>
      <c r="F89" s="4">
        <f>AVERAGE(F2:F87)</f>
        <v>9.2048192771084345</v>
      </c>
      <c r="G89" s="3">
        <f>AVERAGE(G2:G87)</f>
        <v>99.285714285714292</v>
      </c>
      <c r="H89" s="4">
        <f>AVERAGE(H2:H87)</f>
        <v>74.692307692307693</v>
      </c>
      <c r="I89" s="5">
        <f t="shared" ref="I89:R89" si="0">AVERAGE(I2:I87)</f>
        <v>100</v>
      </c>
      <c r="J89" s="5">
        <f t="shared" si="0"/>
        <v>75.013157894736835</v>
      </c>
      <c r="K89" s="4">
        <f t="shared" si="0"/>
        <v>9.7887323943661979</v>
      </c>
      <c r="L89" s="4">
        <f t="shared" si="0"/>
        <v>3.7464788732394365</v>
      </c>
      <c r="M89" s="4">
        <f t="shared" si="0"/>
        <v>4.666666666666667</v>
      </c>
      <c r="N89" s="5">
        <f t="shared" si="0"/>
        <v>100</v>
      </c>
      <c r="O89" s="5">
        <f t="shared" si="0"/>
        <v>75.015151515151516</v>
      </c>
      <c r="P89" s="3">
        <f t="shared" si="0"/>
        <v>100</v>
      </c>
      <c r="Q89" s="4"/>
      <c r="R89" s="4">
        <f t="shared" ref="R89:AA89" si="1">AVERAGE(R2:R87)</f>
        <v>7.9866666666666664</v>
      </c>
      <c r="S89" s="4">
        <f>AVERAGE(S2:S87)</f>
        <v>71.232558139534888</v>
      </c>
      <c r="T89" s="4">
        <f>AVERAGE(T2:T87)</f>
        <v>7.2441860465116283</v>
      </c>
      <c r="U89" s="4">
        <f>AVERAGE(U2:U87)</f>
        <v>78.476744186046517</v>
      </c>
      <c r="V89" s="3">
        <f>AVERAGE(V2:V87)</f>
        <v>100</v>
      </c>
      <c r="W89" s="4">
        <f t="shared" ref="W89:X89" si="2">AVERAGE(W2:W87)</f>
        <v>5</v>
      </c>
      <c r="X89" s="4">
        <f t="shared" si="2"/>
        <v>8.2692307692307701</v>
      </c>
      <c r="Y89" s="4"/>
      <c r="Z89" s="5">
        <f t="shared" ref="Z89:AB89" si="3">AVERAGE(Z2:Z87)</f>
        <v>40</v>
      </c>
      <c r="AA89" s="5">
        <f t="shared" si="3"/>
        <v>26.233333333333334</v>
      </c>
      <c r="AB89" s="4">
        <f t="shared" si="3"/>
        <v>3.6615384615384614</v>
      </c>
      <c r="AC89" s="3"/>
      <c r="AD89" s="5">
        <f t="shared" ref="AD89:AS89" si="4">AVERAGE(AD2:AD87)</f>
        <v>30</v>
      </c>
      <c r="AE89" s="5">
        <f t="shared" si="4"/>
        <v>22.892857142857142</v>
      </c>
      <c r="AF89" s="4">
        <f t="shared" si="4"/>
        <v>8.2682926829268286</v>
      </c>
      <c r="AG89" s="4">
        <f t="shared" si="4"/>
        <v>7.8698630136986303</v>
      </c>
      <c r="AH89" s="3">
        <f t="shared" si="4"/>
        <v>29.795180722891565</v>
      </c>
      <c r="AI89" s="4">
        <f t="shared" si="4"/>
        <v>5</v>
      </c>
      <c r="AJ89" s="4" t="e">
        <f t="shared" si="4"/>
        <v>#DIV/0!</v>
      </c>
      <c r="AK89" s="5">
        <f t="shared" si="4"/>
        <v>70</v>
      </c>
      <c r="AL89" s="5">
        <f t="shared" si="4"/>
        <v>42.752941176470586</v>
      </c>
      <c r="AM89" s="5">
        <f t="shared" si="4"/>
        <v>4.3035714285714288</v>
      </c>
      <c r="AN89" s="5"/>
      <c r="AO89" s="4">
        <f t="shared" si="4"/>
        <v>71.773255813953483</v>
      </c>
      <c r="AP89" s="4">
        <f t="shared" si="4"/>
        <v>7.4127906976744189</v>
      </c>
      <c r="AQ89" s="4">
        <f t="shared" si="4"/>
        <v>79.186046511627907</v>
      </c>
      <c r="AR89" s="4">
        <f t="shared" si="4"/>
        <v>111.79761904761905</v>
      </c>
      <c r="AS89" s="4">
        <f t="shared" si="4"/>
        <v>10</v>
      </c>
      <c r="AT89" s="4"/>
      <c r="AU89" s="4">
        <f>AVERAGE(AU2:AU87)</f>
        <v>88.629934511846656</v>
      </c>
      <c r="AV89" s="4">
        <f>(F89+K89+H89/4+2*R89+X89)/0.7</f>
        <v>88.441703853022375</v>
      </c>
      <c r="AW89" s="4">
        <f t="shared" ref="AW89:AY89" si="5">AVERAGE(AW2:AW87)</f>
        <v>84.572183566416342</v>
      </c>
      <c r="AX89" s="4">
        <f t="shared" si="5"/>
        <v>78.831395348837205</v>
      </c>
      <c r="AY89" s="7">
        <f t="shared" si="5"/>
        <v>82.39168174432001</v>
      </c>
    </row>
  </sheetData>
  <sortState ref="A2:BA87">
    <sortCondition ref="A2:A8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Wendy</cp:lastModifiedBy>
  <dcterms:created xsi:type="dcterms:W3CDTF">2014-11-28T22:01:22Z</dcterms:created>
  <dcterms:modified xsi:type="dcterms:W3CDTF">2014-11-28T22:11:21Z</dcterms:modified>
</cp:coreProperties>
</file>