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y.adams\Dropbox\UNC\SCED Website\WWW\SCED_Website\SCI265\"/>
    </mc:Choice>
  </mc:AlternateContent>
  <bookViews>
    <workbookView xWindow="0" yWindow="0" windowWidth="20292" windowHeight="9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7" i="1" l="1"/>
  <c r="Y97" i="1"/>
  <c r="X97" i="1"/>
  <c r="W97" i="1"/>
  <c r="U97" i="1"/>
  <c r="T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14" i="1"/>
  <c r="R14" i="1"/>
  <c r="AF14" i="1" s="1"/>
  <c r="AC77" i="1"/>
  <c r="R77" i="1"/>
  <c r="AF77" i="1" s="1"/>
  <c r="AC94" i="1"/>
  <c r="R94" i="1"/>
  <c r="AF94" i="1" s="1"/>
  <c r="AC93" i="1"/>
  <c r="R93" i="1"/>
  <c r="AF93" i="1" s="1"/>
  <c r="AC25" i="1"/>
  <c r="R25" i="1"/>
  <c r="AF25" i="1" s="1"/>
  <c r="AC46" i="1"/>
  <c r="R46" i="1"/>
  <c r="AF46" i="1" s="1"/>
  <c r="AC55" i="1"/>
  <c r="R55" i="1"/>
  <c r="AF55" i="1" s="1"/>
  <c r="AC3" i="1"/>
  <c r="R3" i="1"/>
  <c r="AF3" i="1" s="1"/>
  <c r="AC92" i="1"/>
  <c r="R92" i="1"/>
  <c r="AF92" i="1" s="1"/>
  <c r="AC63" i="1"/>
  <c r="R63" i="1"/>
  <c r="AF63" i="1" s="1"/>
  <c r="AC35" i="1"/>
  <c r="R35" i="1"/>
  <c r="AF35" i="1" s="1"/>
  <c r="AC54" i="1"/>
  <c r="R54" i="1"/>
  <c r="AF54" i="1" s="1"/>
  <c r="AC82" i="1"/>
  <c r="R82" i="1"/>
  <c r="AF82" i="1" s="1"/>
  <c r="AC75" i="1"/>
  <c r="R75" i="1"/>
  <c r="AF75" i="1" s="1"/>
  <c r="AC53" i="1"/>
  <c r="R53" i="1"/>
  <c r="AF53" i="1" s="1"/>
  <c r="AC22" i="1"/>
  <c r="R22" i="1"/>
  <c r="AF22" i="1" s="1"/>
  <c r="AC10" i="1"/>
  <c r="R10" i="1"/>
  <c r="AF10" i="1" s="1"/>
  <c r="AC71" i="1"/>
  <c r="R71" i="1"/>
  <c r="AF71" i="1" s="1"/>
  <c r="AC47" i="1"/>
  <c r="R47" i="1"/>
  <c r="AF47" i="1" s="1"/>
  <c r="AC44" i="1"/>
  <c r="R44" i="1"/>
  <c r="AF44" i="1" s="1"/>
  <c r="AC33" i="1"/>
  <c r="R33" i="1"/>
  <c r="AF33" i="1" s="1"/>
  <c r="AC67" i="1"/>
  <c r="R67" i="1"/>
  <c r="AF67" i="1" s="1"/>
  <c r="AC21" i="1"/>
  <c r="R21" i="1"/>
  <c r="AF21" i="1" s="1"/>
  <c r="AC11" i="1"/>
  <c r="R11" i="1"/>
  <c r="AF11" i="1" s="1"/>
  <c r="AC43" i="1"/>
  <c r="R43" i="1"/>
  <c r="AF43" i="1" s="1"/>
  <c r="AC26" i="1"/>
  <c r="R26" i="1"/>
  <c r="AF26" i="1" s="1"/>
  <c r="AC90" i="1"/>
  <c r="R90" i="1"/>
  <c r="AF90" i="1" s="1"/>
  <c r="AF42" i="1"/>
  <c r="AC42" i="1"/>
  <c r="AC89" i="1"/>
  <c r="R89" i="1"/>
  <c r="AF89" i="1" s="1"/>
  <c r="AC37" i="1"/>
  <c r="R37" i="1"/>
  <c r="AF37" i="1" s="1"/>
  <c r="AC73" i="1"/>
  <c r="R73" i="1"/>
  <c r="AF73" i="1" s="1"/>
  <c r="AC51" i="1"/>
  <c r="R51" i="1"/>
  <c r="AF51" i="1" s="1"/>
  <c r="AC23" i="1"/>
  <c r="R23" i="1"/>
  <c r="AF23" i="1" s="1"/>
  <c r="AC64" i="1"/>
  <c r="R64" i="1"/>
  <c r="AF64" i="1" s="1"/>
  <c r="AC72" i="1"/>
  <c r="R72" i="1"/>
  <c r="AF72" i="1" s="1"/>
  <c r="AC52" i="1"/>
  <c r="R52" i="1"/>
  <c r="AF52" i="1" s="1"/>
  <c r="AC36" i="1"/>
  <c r="R36" i="1"/>
  <c r="AF36" i="1" s="1"/>
  <c r="AC8" i="1"/>
  <c r="R8" i="1"/>
  <c r="AF8" i="1" s="1"/>
  <c r="AC70" i="1"/>
  <c r="R70" i="1"/>
  <c r="AF70" i="1" s="1"/>
  <c r="AC40" i="1"/>
  <c r="R40" i="1"/>
  <c r="AF40" i="1" s="1"/>
  <c r="AC56" i="1"/>
  <c r="R56" i="1"/>
  <c r="AF56" i="1" s="1"/>
  <c r="AC76" i="1"/>
  <c r="R76" i="1"/>
  <c r="AF76" i="1" s="1"/>
  <c r="AC79" i="1"/>
  <c r="R79" i="1"/>
  <c r="AF79" i="1" s="1"/>
  <c r="AC81" i="1"/>
  <c r="R81" i="1"/>
  <c r="AF81" i="1" s="1"/>
  <c r="AC29" i="1"/>
  <c r="R29" i="1"/>
  <c r="AF29" i="1" s="1"/>
  <c r="AC88" i="1"/>
  <c r="AC80" i="1"/>
  <c r="R80" i="1"/>
  <c r="AF80" i="1" s="1"/>
  <c r="AC87" i="1"/>
  <c r="R87" i="1"/>
  <c r="AF87" i="1" s="1"/>
  <c r="AC7" i="1"/>
  <c r="R7" i="1"/>
  <c r="AF7" i="1" s="1"/>
  <c r="AC68" i="1"/>
  <c r="R68" i="1"/>
  <c r="AF68" i="1" s="1"/>
  <c r="AC86" i="1"/>
  <c r="R86" i="1"/>
  <c r="AF86" i="1" s="1"/>
  <c r="AC9" i="1"/>
  <c r="R9" i="1"/>
  <c r="AF9" i="1" s="1"/>
  <c r="AC48" i="1"/>
  <c r="R48" i="1"/>
  <c r="AF48" i="1" s="1"/>
  <c r="AC18" i="1"/>
  <c r="R18" i="1"/>
  <c r="AF18" i="1" s="1"/>
  <c r="AC41" i="1"/>
  <c r="R41" i="1"/>
  <c r="AF41" i="1" s="1"/>
  <c r="AC34" i="1"/>
  <c r="R34" i="1"/>
  <c r="AF34" i="1" s="1"/>
  <c r="AC50" i="1"/>
  <c r="R50" i="1"/>
  <c r="AF50" i="1" s="1"/>
  <c r="AC24" i="1"/>
  <c r="R24" i="1"/>
  <c r="AF24" i="1" s="1"/>
  <c r="AC60" i="1"/>
  <c r="R60" i="1"/>
  <c r="AF60" i="1" s="1"/>
  <c r="AC13" i="1"/>
  <c r="R13" i="1"/>
  <c r="AF13" i="1" s="1"/>
  <c r="AC65" i="1"/>
  <c r="R65" i="1"/>
  <c r="AF65" i="1" s="1"/>
  <c r="AC20" i="1"/>
  <c r="R20" i="1"/>
  <c r="AF20" i="1" s="1"/>
  <c r="AC16" i="1"/>
  <c r="R16" i="1"/>
  <c r="AF16" i="1" s="1"/>
  <c r="AC45" i="1"/>
  <c r="R45" i="1"/>
  <c r="AF45" i="1" s="1"/>
  <c r="AC31" i="1"/>
  <c r="R31" i="1"/>
  <c r="AF31" i="1" s="1"/>
  <c r="AC57" i="1"/>
  <c r="R57" i="1"/>
  <c r="AF57" i="1" s="1"/>
  <c r="AC28" i="1"/>
  <c r="R28" i="1"/>
  <c r="AF28" i="1" s="1"/>
  <c r="AC39" i="1"/>
  <c r="R39" i="1"/>
  <c r="AF39" i="1" s="1"/>
  <c r="AC5" i="1"/>
  <c r="R5" i="1"/>
  <c r="AF5" i="1" s="1"/>
  <c r="AC84" i="1"/>
  <c r="R84" i="1"/>
  <c r="AF84" i="1" s="1"/>
  <c r="AC69" i="1"/>
  <c r="R69" i="1"/>
  <c r="AF69" i="1" s="1"/>
  <c r="AC12" i="1"/>
  <c r="R12" i="1"/>
  <c r="AF12" i="1" s="1"/>
  <c r="AC17" i="1"/>
  <c r="R17" i="1"/>
  <c r="AF17" i="1" s="1"/>
  <c r="AC49" i="1"/>
  <c r="R49" i="1"/>
  <c r="AF49" i="1" s="1"/>
  <c r="AC62" i="1"/>
  <c r="R62" i="1"/>
  <c r="AF62" i="1" s="1"/>
  <c r="AC6" i="1"/>
  <c r="R6" i="1"/>
  <c r="AF6" i="1" s="1"/>
  <c r="AC19" i="1"/>
  <c r="R19" i="1"/>
  <c r="AF19" i="1" s="1"/>
  <c r="AC59" i="1"/>
  <c r="R59" i="1"/>
  <c r="AF59" i="1" s="1"/>
  <c r="AC61" i="1"/>
  <c r="R61" i="1"/>
  <c r="AF61" i="1" s="1"/>
  <c r="AC27" i="1"/>
  <c r="R27" i="1"/>
  <c r="AF27" i="1" s="1"/>
  <c r="AC74" i="1"/>
  <c r="R74" i="1"/>
  <c r="AF74" i="1" s="1"/>
  <c r="AC83" i="1"/>
  <c r="R83" i="1"/>
  <c r="AF83" i="1" s="1"/>
  <c r="AC32" i="1"/>
  <c r="R32" i="1"/>
  <c r="AF32" i="1" s="1"/>
  <c r="AC58" i="1"/>
  <c r="R58" i="1"/>
  <c r="AF58" i="1" s="1"/>
  <c r="AC38" i="1"/>
  <c r="R38" i="1"/>
  <c r="AF38" i="1" s="1"/>
  <c r="AC4" i="1"/>
  <c r="R4" i="1"/>
  <c r="AF4" i="1" s="1"/>
  <c r="AC78" i="1"/>
  <c r="R78" i="1"/>
  <c r="AF78" i="1" s="1"/>
  <c r="AC66" i="1"/>
  <c r="R66" i="1"/>
  <c r="AF66" i="1" s="1"/>
  <c r="AC30" i="1"/>
  <c r="R30" i="1"/>
  <c r="AF30" i="1" s="1"/>
  <c r="AC15" i="1"/>
  <c r="R15" i="1"/>
  <c r="AE1" i="1"/>
  <c r="AE24" i="1" s="1"/>
  <c r="AD1" i="1"/>
  <c r="AC1" i="1"/>
  <c r="AE68" i="1" l="1"/>
  <c r="AE18" i="1"/>
  <c r="AC97" i="1"/>
  <c r="AE32" i="1"/>
  <c r="AE57" i="1"/>
  <c r="AE74" i="1"/>
  <c r="AE12" i="1"/>
  <c r="AE28" i="1"/>
  <c r="AE20" i="1"/>
  <c r="AE83" i="1"/>
  <c r="AD14" i="1"/>
  <c r="AD94" i="1"/>
  <c r="AD25" i="1"/>
  <c r="AD55" i="1"/>
  <c r="AD92" i="1"/>
  <c r="AD35" i="1"/>
  <c r="AH35" i="1" s="1"/>
  <c r="AD82" i="1"/>
  <c r="AD53" i="1"/>
  <c r="AD10" i="1"/>
  <c r="AD47" i="1"/>
  <c r="AD33" i="1"/>
  <c r="AD21" i="1"/>
  <c r="AD43" i="1"/>
  <c r="AD90" i="1"/>
  <c r="AD88" i="1"/>
  <c r="AD37" i="1"/>
  <c r="AD51" i="1"/>
  <c r="AD64" i="1"/>
  <c r="AD52" i="1"/>
  <c r="AD8" i="1"/>
  <c r="AD40" i="1"/>
  <c r="AD76" i="1"/>
  <c r="AD81" i="1"/>
  <c r="AD80" i="1"/>
  <c r="AD7" i="1"/>
  <c r="AD86" i="1"/>
  <c r="AD48" i="1"/>
  <c r="AD41" i="1"/>
  <c r="AD50" i="1"/>
  <c r="AD60" i="1"/>
  <c r="AD65" i="1"/>
  <c r="AD16" i="1"/>
  <c r="AD31" i="1"/>
  <c r="AD28" i="1"/>
  <c r="AH28" i="1" s="1"/>
  <c r="AD5" i="1"/>
  <c r="AD69" i="1"/>
  <c r="AD17" i="1"/>
  <c r="AD62" i="1"/>
  <c r="AD19" i="1"/>
  <c r="AD61" i="1"/>
  <c r="AD74" i="1"/>
  <c r="AH74" i="1" s="1"/>
  <c r="AD32" i="1"/>
  <c r="AH32" i="1" s="1"/>
  <c r="AD87" i="1"/>
  <c r="AD68" i="1"/>
  <c r="AH68" i="1" s="1"/>
  <c r="AD9" i="1"/>
  <c r="AD18" i="1"/>
  <c r="AH18" i="1" s="1"/>
  <c r="AD34" i="1"/>
  <c r="AD24" i="1"/>
  <c r="AD13" i="1"/>
  <c r="AD20" i="1"/>
  <c r="AH20" i="1" s="1"/>
  <c r="AD45" i="1"/>
  <c r="AD57" i="1"/>
  <c r="AD84" i="1"/>
  <c r="AD49" i="1"/>
  <c r="AD59" i="1"/>
  <c r="AD83" i="1"/>
  <c r="AH83" i="1" s="1"/>
  <c r="AD38" i="1"/>
  <c r="AD78" i="1"/>
  <c r="AD77" i="1"/>
  <c r="AD93" i="1"/>
  <c r="AD46" i="1"/>
  <c r="AD3" i="1"/>
  <c r="AH3" i="1" s="1"/>
  <c r="AD63" i="1"/>
  <c r="AD54" i="1"/>
  <c r="AD75" i="1"/>
  <c r="AD22" i="1"/>
  <c r="AD71" i="1"/>
  <c r="AD44" i="1"/>
  <c r="AD67" i="1"/>
  <c r="AD11" i="1"/>
  <c r="AH11" i="1" s="1"/>
  <c r="AD26" i="1"/>
  <c r="AD89" i="1"/>
  <c r="AD73" i="1"/>
  <c r="AD23" i="1"/>
  <c r="AD72" i="1"/>
  <c r="AD36" i="1"/>
  <c r="AD70" i="1"/>
  <c r="AH70" i="1" s="1"/>
  <c r="AD56" i="1"/>
  <c r="AD79" i="1"/>
  <c r="AD29" i="1"/>
  <c r="AH73" i="1"/>
  <c r="AE37" i="1"/>
  <c r="AE51" i="1"/>
  <c r="AE64" i="1"/>
  <c r="AE52" i="1"/>
  <c r="AE8" i="1"/>
  <c r="AE40" i="1"/>
  <c r="AE76" i="1"/>
  <c r="AE81" i="1"/>
  <c r="AE80" i="1"/>
  <c r="AE7" i="1"/>
  <c r="AE86" i="1"/>
  <c r="AE48" i="1"/>
  <c r="AE41" i="1"/>
  <c r="AE50" i="1"/>
  <c r="AE60" i="1"/>
  <c r="AE65" i="1"/>
  <c r="AE16" i="1"/>
  <c r="AE31" i="1"/>
  <c r="AE77" i="1"/>
  <c r="AE93" i="1"/>
  <c r="AH93" i="1" s="1"/>
  <c r="AE46" i="1"/>
  <c r="AE3" i="1"/>
  <c r="AE63" i="1"/>
  <c r="AE54" i="1"/>
  <c r="AH54" i="1" s="1"/>
  <c r="AE75" i="1"/>
  <c r="AE22" i="1"/>
  <c r="AE71" i="1"/>
  <c r="AE44" i="1"/>
  <c r="AH44" i="1" s="1"/>
  <c r="AE67" i="1"/>
  <c r="AE11" i="1"/>
  <c r="AE26" i="1"/>
  <c r="AE42" i="1"/>
  <c r="AE89" i="1"/>
  <c r="AE73" i="1"/>
  <c r="AE23" i="1"/>
  <c r="AE72" i="1"/>
  <c r="AH72" i="1" s="1"/>
  <c r="AE36" i="1"/>
  <c r="AE70" i="1"/>
  <c r="AE56" i="1"/>
  <c r="AE79" i="1"/>
  <c r="AE29" i="1"/>
  <c r="AE14" i="1"/>
  <c r="AE94" i="1"/>
  <c r="AE25" i="1"/>
  <c r="AE55" i="1"/>
  <c r="AE92" i="1"/>
  <c r="AE35" i="1"/>
  <c r="AE82" i="1"/>
  <c r="AE53" i="1"/>
  <c r="AE10" i="1"/>
  <c r="AE47" i="1"/>
  <c r="AE33" i="1"/>
  <c r="AE21" i="1"/>
  <c r="AE43" i="1"/>
  <c r="AE90" i="1"/>
  <c r="AE88" i="1"/>
  <c r="AE15" i="1"/>
  <c r="AE66" i="1"/>
  <c r="AE78" i="1"/>
  <c r="AD27" i="1"/>
  <c r="AE39" i="1"/>
  <c r="R97" i="1"/>
  <c r="AF15" i="1"/>
  <c r="AF97" i="1" s="1"/>
  <c r="AD30" i="1"/>
  <c r="AD4" i="1"/>
  <c r="AE27" i="1"/>
  <c r="AD6" i="1"/>
  <c r="AE62" i="1"/>
  <c r="AE49" i="1"/>
  <c r="AE17" i="1"/>
  <c r="AE45" i="1"/>
  <c r="AE13" i="1"/>
  <c r="AH13" i="1" s="1"/>
  <c r="AE34" i="1"/>
  <c r="AE9" i="1"/>
  <c r="AE87" i="1"/>
  <c r="AH40" i="1"/>
  <c r="AD42" i="1"/>
  <c r="AD15" i="1"/>
  <c r="AD66" i="1"/>
  <c r="AH66" i="1" s="1"/>
  <c r="AD58" i="1"/>
  <c r="AH58" i="1" s="1"/>
  <c r="AD39" i="1"/>
  <c r="AE58" i="1"/>
  <c r="AE61" i="1"/>
  <c r="AE59" i="1"/>
  <c r="AE19" i="1"/>
  <c r="AE30" i="1"/>
  <c r="AE4" i="1"/>
  <c r="AE38" i="1"/>
  <c r="AE6" i="1"/>
  <c r="AD12" i="1"/>
  <c r="AE69" i="1"/>
  <c r="AE84" i="1"/>
  <c r="AE5" i="1"/>
  <c r="AH57" i="1"/>
  <c r="AH24" i="1"/>
  <c r="AH9" i="1"/>
  <c r="AH6" i="1" l="1"/>
  <c r="AH67" i="1"/>
  <c r="AH75" i="1"/>
  <c r="AH46" i="1"/>
  <c r="AH51" i="1"/>
  <c r="AH43" i="1"/>
  <c r="AH10" i="1"/>
  <c r="AH92" i="1"/>
  <c r="AH14" i="1"/>
  <c r="AH90" i="1"/>
  <c r="AH8" i="1"/>
  <c r="AH37" i="1"/>
  <c r="AH15" i="1"/>
  <c r="AH39" i="1"/>
  <c r="AH42" i="1"/>
  <c r="AH12" i="1"/>
  <c r="AH61" i="1"/>
  <c r="AH21" i="1"/>
  <c r="AH53" i="1"/>
  <c r="AH55" i="1"/>
  <c r="AH29" i="1"/>
  <c r="AH36" i="1"/>
  <c r="AH89" i="1"/>
  <c r="AH56" i="1"/>
  <c r="AH23" i="1"/>
  <c r="AH22" i="1"/>
  <c r="AH78" i="1"/>
  <c r="AH49" i="1"/>
  <c r="AH60" i="1"/>
  <c r="AH86" i="1"/>
  <c r="AH76" i="1"/>
  <c r="AH64" i="1"/>
  <c r="AH47" i="1"/>
  <c r="AH94" i="1"/>
  <c r="AH62" i="1"/>
  <c r="AH30" i="1"/>
  <c r="AH16" i="1"/>
  <c r="AH27" i="1"/>
  <c r="AH79" i="1"/>
  <c r="AH26" i="1"/>
  <c r="AH71" i="1"/>
  <c r="AH63" i="1"/>
  <c r="AH77" i="1"/>
  <c r="AH59" i="1"/>
  <c r="AH45" i="1"/>
  <c r="AH34" i="1"/>
  <c r="AH87" i="1"/>
  <c r="AH19" i="1"/>
  <c r="AH5" i="1"/>
  <c r="AH65" i="1"/>
  <c r="AH48" i="1"/>
  <c r="AH81" i="1"/>
  <c r="AH52" i="1"/>
  <c r="AH88" i="1"/>
  <c r="AH33" i="1"/>
  <c r="AH82" i="1"/>
  <c r="AH25" i="1"/>
  <c r="AE97" i="1"/>
  <c r="AD97" i="1"/>
  <c r="AH38" i="1"/>
  <c r="AH84" i="1"/>
  <c r="AH17" i="1"/>
  <c r="AH31" i="1"/>
  <c r="AH50" i="1"/>
  <c r="AH7" i="1"/>
  <c r="AH4" i="1"/>
  <c r="AH69" i="1"/>
  <c r="AH41" i="1"/>
  <c r="AH80" i="1"/>
  <c r="AH97" i="1" l="1"/>
</calcChain>
</file>

<file path=xl/sharedStrings.xml><?xml version="1.0" encoding="utf-8"?>
<sst xmlns="http://schemas.openxmlformats.org/spreadsheetml/2006/main" count="33" uniqueCount="33">
  <si>
    <t>Syl Quiz</t>
  </si>
  <si>
    <t>Q#1</t>
  </si>
  <si>
    <t>RQ #1</t>
  </si>
  <si>
    <t>Q#2</t>
  </si>
  <si>
    <t>Polymer Hw</t>
  </si>
  <si>
    <t>Reflection #1</t>
  </si>
  <si>
    <t>Q#3</t>
  </si>
  <si>
    <t>RQ#2</t>
  </si>
  <si>
    <t>Q#4</t>
  </si>
  <si>
    <t>Charge of Water</t>
  </si>
  <si>
    <t>P&amp;C Changes</t>
  </si>
  <si>
    <t>Q#5</t>
  </si>
  <si>
    <t>RQ#3</t>
  </si>
  <si>
    <t>Q#6</t>
  </si>
  <si>
    <t>E1 MC</t>
  </si>
  <si>
    <t xml:space="preserve">E1 SA </t>
  </si>
  <si>
    <t>E1 Total</t>
  </si>
  <si>
    <t>Q #7</t>
  </si>
  <si>
    <t>Q #9</t>
  </si>
  <si>
    <t xml:space="preserve">Sticky Note </t>
  </si>
  <si>
    <t>Q #8</t>
  </si>
  <si>
    <t>HW Motion diagrams pg1</t>
  </si>
  <si>
    <t>HW motion diagrams pg 2</t>
  </si>
  <si>
    <t>Forces HW</t>
  </si>
  <si>
    <t>Q#10</t>
  </si>
  <si>
    <t>Quizzes</t>
  </si>
  <si>
    <t>In Class</t>
  </si>
  <si>
    <t>Homework</t>
  </si>
  <si>
    <t>Exams</t>
  </si>
  <si>
    <t>Lab</t>
  </si>
  <si>
    <t>Total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</si>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</sst>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E9B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6" borderId="0" xfId="0" applyFill="1"/>
    <xf numFmtId="0" fontId="0" fillId="0" borderId="0" xfId="0" applyFont="1" applyBorder="1"/>
    <xf numFmtId="0" fontId="0" fillId="7" borderId="0" xfId="0" applyFill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2" max="34" width="5.21875" customWidth="1"/>
  </cols>
  <sheetData>
    <row r="1" spans="1:109" x14ac:dyDescent="0.3">
      <c r="A1" s="1"/>
      <c r="B1">
        <v>100</v>
      </c>
      <c r="C1">
        <v>50</v>
      </c>
      <c r="D1">
        <v>30</v>
      </c>
      <c r="E1">
        <v>50</v>
      </c>
      <c r="F1">
        <v>10</v>
      </c>
      <c r="G1">
        <v>100</v>
      </c>
      <c r="H1">
        <v>50</v>
      </c>
      <c r="I1">
        <v>30</v>
      </c>
      <c r="J1">
        <v>50</v>
      </c>
      <c r="K1">
        <v>10</v>
      </c>
      <c r="L1">
        <v>10</v>
      </c>
      <c r="M1">
        <v>50</v>
      </c>
      <c r="N1">
        <v>30</v>
      </c>
      <c r="O1">
        <v>50</v>
      </c>
      <c r="S1">
        <v>50</v>
      </c>
      <c r="T1">
        <v>50</v>
      </c>
      <c r="U1">
        <v>5</v>
      </c>
      <c r="V1">
        <v>50</v>
      </c>
      <c r="W1">
        <v>10</v>
      </c>
      <c r="X1" s="2">
        <v>10</v>
      </c>
      <c r="Y1">
        <v>10</v>
      </c>
      <c r="AA1">
        <v>50</v>
      </c>
      <c r="AC1" s="3">
        <f>(C1+E1+H1+J1)/4+(((B1*0.3+D1+I1+N1)/4)/(3/5))</f>
        <v>100</v>
      </c>
      <c r="AD1">
        <f>U1</f>
        <v>5</v>
      </c>
      <c r="AE1">
        <f>+F1+G1/2+K1+L1+W1+X1+Y1</f>
        <v>110</v>
      </c>
    </row>
    <row r="2" spans="1:109" x14ac:dyDescent="0.3">
      <c r="A2" s="1"/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s="2" t="s">
        <v>22</v>
      </c>
      <c r="Y2" t="s">
        <v>23</v>
      </c>
      <c r="AA2" t="s">
        <v>24</v>
      </c>
      <c r="AC2" s="4" t="s">
        <v>25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/>
    </row>
    <row r="3" spans="1:109" s="7" customFormat="1" ht="17.25" customHeight="1" x14ac:dyDescent="0.3">
      <c r="A3">
        <v>227</v>
      </c>
      <c r="B3" s="1">
        <v>98</v>
      </c>
      <c r="C3" s="3">
        <v>50</v>
      </c>
      <c r="D3" s="1">
        <v>30</v>
      </c>
      <c r="E3" s="3">
        <v>38</v>
      </c>
      <c r="F3" s="3">
        <v>10</v>
      </c>
      <c r="G3" s="3">
        <v>93</v>
      </c>
      <c r="H3" s="3">
        <v>50</v>
      </c>
      <c r="I3" s="1"/>
      <c r="J3" s="3">
        <v>50</v>
      </c>
      <c r="K3" s="3"/>
      <c r="L3" s="3"/>
      <c r="M3" s="3">
        <v>50</v>
      </c>
      <c r="N3" s="1">
        <v>15</v>
      </c>
      <c r="O3" s="3"/>
      <c r="P3">
        <v>62.5</v>
      </c>
      <c r="Q3">
        <v>22</v>
      </c>
      <c r="R3" s="5">
        <f>P3+Q3</f>
        <v>84.5</v>
      </c>
      <c r="S3" s="5"/>
      <c r="T3" s="6">
        <v>50</v>
      </c>
      <c r="U3" s="6">
        <v>5</v>
      </c>
      <c r="V3" s="5"/>
      <c r="W3" s="6"/>
      <c r="X3" s="6"/>
      <c r="Y3" s="3">
        <v>7</v>
      </c>
      <c r="Z3" s="3"/>
      <c r="AA3">
        <v>33.5</v>
      </c>
      <c r="AB3" s="3"/>
      <c r="AC3" s="5">
        <f>(C3+E3+H3+J3+M3+O3+T3+AA3)/8+(((B3*0.3+D3+I3+N3)/4)/(3/5))</f>
        <v>71.1875</v>
      </c>
      <c r="AD3" s="5">
        <f>U3/AD$1*100</f>
        <v>100</v>
      </c>
      <c r="AE3" s="5">
        <f>+(F3+G3/2+K3+L3+W3+X3+Y3)/AE$1*100</f>
        <v>57.727272727272727</v>
      </c>
      <c r="AF3" s="5">
        <f>+R3</f>
        <v>84.5</v>
      </c>
      <c r="AG3" s="5"/>
      <c r="AH3" s="5">
        <f>(AC3*0.1+AD3*0.1+AE3*0.15+AF3*0.2)/0.55</f>
        <v>77.596074380165277</v>
      </c>
      <c r="AI3" s="5"/>
      <c r="AJ3" s="3"/>
      <c r="AK3" s="3"/>
      <c r="AL3" s="3"/>
      <c r="AM3" s="3"/>
      <c r="AN3" s="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 s="10"/>
      <c r="CW3" s="10"/>
      <c r="CX3" s="10"/>
      <c r="CY3" s="10"/>
      <c r="CZ3" s="10"/>
      <c r="DA3" s="10"/>
      <c r="DB3" s="10"/>
      <c r="DC3" s="10"/>
      <c r="DD3" s="10"/>
      <c r="DE3" s="10"/>
    </row>
    <row r="4" spans="1:109" s="7" customFormat="1" ht="17.25" customHeight="1" x14ac:dyDescent="0.3">
      <c r="A4">
        <v>429</v>
      </c>
      <c r="B4" s="1">
        <v>77</v>
      </c>
      <c r="C4" s="3">
        <v>50</v>
      </c>
      <c r="D4" s="1">
        <v>30</v>
      </c>
      <c r="E4" s="3">
        <v>38</v>
      </c>
      <c r="F4" s="3">
        <v>4.5</v>
      </c>
      <c r="G4" s="3">
        <v>100</v>
      </c>
      <c r="H4" s="3">
        <v>50</v>
      </c>
      <c r="I4" s="1">
        <v>30</v>
      </c>
      <c r="J4" s="3">
        <v>43</v>
      </c>
      <c r="K4" s="3">
        <v>10</v>
      </c>
      <c r="L4" s="3">
        <v>10</v>
      </c>
      <c r="M4">
        <v>50</v>
      </c>
      <c r="N4" s="1">
        <v>30</v>
      </c>
      <c r="O4" s="3">
        <v>45</v>
      </c>
      <c r="P4">
        <v>50</v>
      </c>
      <c r="Q4">
        <v>21</v>
      </c>
      <c r="R4" s="5">
        <f>P4+Q4</f>
        <v>71</v>
      </c>
      <c r="S4" s="5"/>
      <c r="T4" s="6">
        <v>50</v>
      </c>
      <c r="U4" s="6">
        <v>3</v>
      </c>
      <c r="V4" s="5"/>
      <c r="W4" s="6">
        <v>10</v>
      </c>
      <c r="X4" s="6">
        <v>5</v>
      </c>
      <c r="Y4" s="3">
        <v>5</v>
      </c>
      <c r="Z4" s="3"/>
      <c r="AA4">
        <v>34</v>
      </c>
      <c r="AB4" s="3"/>
      <c r="AC4" s="5">
        <f>(C4+E4+H4+J4+M4+O4+T4+AA4)/8+(((B4*0.3+D4+I4+N4)/4)/(3/5))</f>
        <v>92.125</v>
      </c>
      <c r="AD4" s="5">
        <f>U4/AD$1*100</f>
        <v>60</v>
      </c>
      <c r="AE4" s="5">
        <f>+(F4+G4/2+K4+L4+W4+X4+Y4)/AE$1*100</f>
        <v>85.909090909090907</v>
      </c>
      <c r="AF4" s="5">
        <f>+R4</f>
        <v>71</v>
      </c>
      <c r="AG4" s="5"/>
      <c r="AH4" s="5">
        <f>(AC4*0.1+AD4*0.1+AE4*0.15+AF4*0.2)/0.55</f>
        <v>76.907024793388416</v>
      </c>
      <c r="AI4" s="5"/>
      <c r="AJ4" s="3"/>
      <c r="AK4" s="3"/>
      <c r="AL4" s="3"/>
      <c r="AM4" s="3"/>
      <c r="AN4" s="3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 s="8"/>
      <c r="CW4" s="8"/>
      <c r="CX4" s="8"/>
      <c r="CY4" s="8"/>
      <c r="CZ4" s="8"/>
      <c r="DA4" s="8"/>
      <c r="DB4" s="8"/>
      <c r="DC4" s="8"/>
      <c r="DD4" s="8"/>
      <c r="DE4" s="8"/>
    </row>
    <row r="5" spans="1:109" s="7" customFormat="1" ht="17.25" customHeight="1" x14ac:dyDescent="0.3">
      <c r="A5">
        <v>504</v>
      </c>
      <c r="B5" s="1">
        <v>77</v>
      </c>
      <c r="C5" s="3">
        <v>50</v>
      </c>
      <c r="D5" s="1">
        <v>30</v>
      </c>
      <c r="E5" s="3">
        <v>38.5</v>
      </c>
      <c r="F5" s="3">
        <v>4</v>
      </c>
      <c r="G5" s="3">
        <v>70</v>
      </c>
      <c r="H5" s="3">
        <v>50</v>
      </c>
      <c r="I5" s="1">
        <v>30</v>
      </c>
      <c r="J5" s="3">
        <v>41</v>
      </c>
      <c r="K5" s="3"/>
      <c r="L5" s="3">
        <v>10</v>
      </c>
      <c r="M5">
        <v>50</v>
      </c>
      <c r="N5" s="1"/>
      <c r="O5" s="3">
        <v>48</v>
      </c>
      <c r="P5">
        <v>70</v>
      </c>
      <c r="Q5">
        <v>31</v>
      </c>
      <c r="R5" s="5">
        <f>P5+Q5</f>
        <v>101</v>
      </c>
      <c r="S5" s="5"/>
      <c r="T5" s="6">
        <v>50</v>
      </c>
      <c r="U5" s="6">
        <v>4</v>
      </c>
      <c r="V5" s="5"/>
      <c r="W5" s="6">
        <v>10</v>
      </c>
      <c r="X5" s="6">
        <v>9.5</v>
      </c>
      <c r="Y5" s="3">
        <v>7</v>
      </c>
      <c r="Z5" s="3"/>
      <c r="AA5">
        <v>46.25</v>
      </c>
      <c r="AB5" s="3"/>
      <c r="AC5" s="5">
        <f>(C5+E5+H5+J5+M5+O5+T5+AA5)/8+(((B5*0.3+D5+I5+N5)/4)/(3/5))</f>
        <v>81.34375</v>
      </c>
      <c r="AD5" s="5">
        <f>U5/AD$1*100</f>
        <v>80</v>
      </c>
      <c r="AE5" s="5">
        <f>+(F5+G5/2+K5+L5+W5+X5+Y5)/AE$1*100</f>
        <v>68.63636363636364</v>
      </c>
      <c r="AF5" s="5">
        <f>+R5</f>
        <v>101</v>
      </c>
      <c r="AG5" s="5"/>
      <c r="AH5" s="5">
        <f>(AC5*0.1+AD5*0.1+AE5*0.15+AF5*0.2)/0.55</f>
        <v>84.781508264462815</v>
      </c>
      <c r="AI5" s="5"/>
      <c r="AJ5" s="3"/>
      <c r="AK5" s="3"/>
      <c r="AL5" s="3"/>
      <c r="AM5" s="3"/>
      <c r="AN5" s="3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 ht="17.25" customHeight="1" x14ac:dyDescent="0.3">
      <c r="A6">
        <v>1224</v>
      </c>
      <c r="B6" s="1">
        <v>99</v>
      </c>
      <c r="C6" s="3">
        <v>50</v>
      </c>
      <c r="D6" s="1">
        <v>30</v>
      </c>
      <c r="E6" s="3">
        <v>34.5</v>
      </c>
      <c r="F6" s="3">
        <v>4</v>
      </c>
      <c r="G6" s="3">
        <v>99</v>
      </c>
      <c r="H6" s="3">
        <v>50</v>
      </c>
      <c r="I6" s="1">
        <v>30</v>
      </c>
      <c r="J6" s="3">
        <v>42</v>
      </c>
      <c r="K6" s="3">
        <v>10</v>
      </c>
      <c r="L6" s="3">
        <v>10</v>
      </c>
      <c r="M6">
        <v>50</v>
      </c>
      <c r="N6" s="1">
        <v>30</v>
      </c>
      <c r="O6" s="3">
        <v>44</v>
      </c>
      <c r="P6">
        <v>62.5</v>
      </c>
      <c r="Q6">
        <v>29</v>
      </c>
      <c r="R6" s="5">
        <f>P6+Q6</f>
        <v>91.5</v>
      </c>
      <c r="S6" s="5"/>
      <c r="T6" s="6">
        <v>50</v>
      </c>
      <c r="U6" s="6">
        <v>5</v>
      </c>
      <c r="V6" s="5"/>
      <c r="W6" s="6">
        <v>10</v>
      </c>
      <c r="X6" s="6">
        <v>9.5</v>
      </c>
      <c r="Y6" s="3">
        <v>8</v>
      </c>
      <c r="Z6" s="3"/>
      <c r="AA6">
        <v>30.5</v>
      </c>
      <c r="AB6" s="3"/>
      <c r="AC6" s="5">
        <f>(C6+E6+H6+J6+M6+O6+T6+AA6)/8+(((B6*0.3+D6+I6+N6)/4)/(3/5))</f>
        <v>93.75</v>
      </c>
      <c r="AD6" s="5">
        <f>U6/AD$1*100</f>
        <v>100</v>
      </c>
      <c r="AE6" s="5">
        <f>+(F6+G6/2+K6+L6+W6+X6+Y6)/AE$1*100</f>
        <v>91.818181818181827</v>
      </c>
      <c r="AF6" s="5">
        <f>+R6</f>
        <v>91.5</v>
      </c>
      <c r="AG6" s="5"/>
      <c r="AH6" s="5">
        <f>(AC6*0.1+AD6*0.1+AE6*0.15+AF6*0.2)/0.55</f>
        <v>93.541322314049594</v>
      </c>
      <c r="AI6" s="5"/>
      <c r="AJ6" s="3"/>
      <c r="AK6" s="3"/>
      <c r="AL6" s="3"/>
      <c r="AM6" s="3"/>
      <c r="AN6" s="3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8" customFormat="1" ht="17.25" customHeight="1" x14ac:dyDescent="0.3">
      <c r="A7">
        <v>1313</v>
      </c>
      <c r="B7" s="1">
        <v>76</v>
      </c>
      <c r="C7" s="3">
        <v>50</v>
      </c>
      <c r="D7" s="1">
        <v>30</v>
      </c>
      <c r="E7" s="3">
        <v>30.5</v>
      </c>
      <c r="F7" s="3">
        <v>10</v>
      </c>
      <c r="G7" s="3">
        <v>92</v>
      </c>
      <c r="H7" s="3">
        <v>50</v>
      </c>
      <c r="I7" s="1">
        <v>30</v>
      </c>
      <c r="J7" s="3"/>
      <c r="K7" s="3">
        <v>10</v>
      </c>
      <c r="L7" s="3">
        <v>10</v>
      </c>
      <c r="M7">
        <v>50</v>
      </c>
      <c r="N7" s="1">
        <v>30</v>
      </c>
      <c r="O7" s="3">
        <v>34</v>
      </c>
      <c r="P7">
        <v>47.5</v>
      </c>
      <c r="Q7">
        <v>18</v>
      </c>
      <c r="R7" s="5">
        <f>P7+Q7</f>
        <v>65.5</v>
      </c>
      <c r="S7" s="5"/>
      <c r="T7" s="6">
        <v>50</v>
      </c>
      <c r="U7" s="6"/>
      <c r="V7" s="5"/>
      <c r="W7" s="6">
        <v>10</v>
      </c>
      <c r="X7" s="6">
        <v>5.5</v>
      </c>
      <c r="Y7" s="3"/>
      <c r="Z7" s="3"/>
      <c r="AA7">
        <v>18.5</v>
      </c>
      <c r="AB7" s="3"/>
      <c r="AC7" s="5">
        <f>(C7+E7+H7+J7+M7+O7+T7+AA7)/8+(((B7*0.3+D7+I7+N7)/4)/(3/5))</f>
        <v>82.375</v>
      </c>
      <c r="AD7" s="5">
        <f>U7/AD$1*100</f>
        <v>0</v>
      </c>
      <c r="AE7" s="5">
        <f>+(F7+G7/2+K7+L7+W7+X7+Y7)/AE$1*100</f>
        <v>83.181818181818173</v>
      </c>
      <c r="AF7" s="5">
        <f>+R7</f>
        <v>65.5</v>
      </c>
      <c r="AG7" s="5"/>
      <c r="AH7" s="5">
        <f>(AC7*0.1+AD7*0.1+AE7*0.15+AF7*0.2)/0.55</f>
        <v>61.481404958677679</v>
      </c>
      <c r="AI7" s="5"/>
      <c r="AJ7" s="3"/>
      <c r="AK7" s="3"/>
      <c r="AL7" s="3"/>
      <c r="AM7" s="3"/>
      <c r="AN7" s="3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s="8" customFormat="1" ht="17.25" customHeight="1" x14ac:dyDescent="0.3">
      <c r="A8">
        <v>2342</v>
      </c>
      <c r="B8" s="1">
        <v>77</v>
      </c>
      <c r="C8" s="3">
        <v>50</v>
      </c>
      <c r="D8" s="1">
        <v>30</v>
      </c>
      <c r="E8" s="3">
        <v>31</v>
      </c>
      <c r="F8" s="3">
        <v>8</v>
      </c>
      <c r="G8" s="3">
        <v>78</v>
      </c>
      <c r="H8" s="3">
        <v>50</v>
      </c>
      <c r="I8" s="1">
        <v>30</v>
      </c>
      <c r="J8" s="3">
        <v>33</v>
      </c>
      <c r="K8" s="3">
        <v>10</v>
      </c>
      <c r="L8" s="3">
        <v>10</v>
      </c>
      <c r="M8">
        <v>50</v>
      </c>
      <c r="N8" s="1">
        <v>30</v>
      </c>
      <c r="O8" s="3">
        <v>34</v>
      </c>
      <c r="P8">
        <v>45</v>
      </c>
      <c r="Q8">
        <v>17</v>
      </c>
      <c r="R8" s="5">
        <f>P8+Q8</f>
        <v>62</v>
      </c>
      <c r="S8" s="5"/>
      <c r="T8" s="6">
        <v>50</v>
      </c>
      <c r="U8" s="6">
        <v>4</v>
      </c>
      <c r="V8" s="5"/>
      <c r="W8" s="6">
        <v>10</v>
      </c>
      <c r="X8" s="6">
        <v>5</v>
      </c>
      <c r="Y8" s="3">
        <v>4</v>
      </c>
      <c r="Z8" s="3"/>
      <c r="AA8">
        <v>19.5</v>
      </c>
      <c r="AB8" s="3"/>
      <c r="AC8" s="5">
        <f>(C8+E8+H8+J8+M8+O8+T8+AA8)/8+(((B8*0.3+D8+I8+N8)/4)/(3/5))</f>
        <v>86.8125</v>
      </c>
      <c r="AD8" s="5">
        <f>U8/AD$1*100</f>
        <v>80</v>
      </c>
      <c r="AE8" s="5">
        <f>+(F8+G8/2+K8+L8+W8+X8+Y8)/AE$1*100</f>
        <v>78.181818181818187</v>
      </c>
      <c r="AF8" s="5">
        <f>+R8</f>
        <v>62</v>
      </c>
      <c r="AG8" s="5"/>
      <c r="AH8" s="5">
        <f>(AC8*0.1+AD8*0.1+AE8*0.15+AF8*0.2)/0.55</f>
        <v>74.197314049586765</v>
      </c>
      <c r="AI8" s="5"/>
      <c r="AJ8" s="3"/>
      <c r="AK8" s="3"/>
      <c r="AL8" s="3"/>
      <c r="AM8" s="3"/>
      <c r="AN8" s="3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s="8" customFormat="1" ht="17.25" customHeight="1" x14ac:dyDescent="0.3">
      <c r="A9">
        <v>3991</v>
      </c>
      <c r="B9" s="1">
        <v>99</v>
      </c>
      <c r="C9" s="3">
        <v>50</v>
      </c>
      <c r="D9" s="1">
        <v>30</v>
      </c>
      <c r="E9" s="3">
        <v>37.5</v>
      </c>
      <c r="F9" s="3">
        <v>8</v>
      </c>
      <c r="G9" s="3">
        <v>100</v>
      </c>
      <c r="H9" s="3">
        <v>50</v>
      </c>
      <c r="I9" s="1">
        <v>30</v>
      </c>
      <c r="J9" s="3">
        <v>42</v>
      </c>
      <c r="K9" s="3">
        <v>10</v>
      </c>
      <c r="L9" s="3">
        <v>10</v>
      </c>
      <c r="M9"/>
      <c r="N9" s="1">
        <v>30</v>
      </c>
      <c r="O9" s="3">
        <v>42</v>
      </c>
      <c r="P9">
        <v>52.5</v>
      </c>
      <c r="Q9">
        <v>13</v>
      </c>
      <c r="R9" s="5">
        <f>P9+Q9</f>
        <v>65.5</v>
      </c>
      <c r="S9" s="5"/>
      <c r="T9" s="6">
        <v>50</v>
      </c>
      <c r="U9" s="6">
        <v>4</v>
      </c>
      <c r="V9" s="5"/>
      <c r="W9" s="6">
        <v>10</v>
      </c>
      <c r="X9" s="6">
        <v>8</v>
      </c>
      <c r="Y9" s="3">
        <v>10</v>
      </c>
      <c r="Z9" s="3"/>
      <c r="AA9">
        <v>28.75</v>
      </c>
      <c r="AB9" s="3"/>
      <c r="AC9" s="5">
        <f>(C9+E9+H9+J9+M9+O9+T9+AA9)/8+(((B9*0.3+D9+I9+N9)/4)/(3/5))</f>
        <v>87.40625</v>
      </c>
      <c r="AD9" s="5">
        <f>U9/AD$1*100</f>
        <v>80</v>
      </c>
      <c r="AE9" s="5">
        <f>+(F9+G9/2+K9+L9+W9+X9+Y9)/AE$1*100</f>
        <v>96.36363636363636</v>
      </c>
      <c r="AF9" s="5">
        <f>+R9</f>
        <v>65.5</v>
      </c>
      <c r="AG9" s="5"/>
      <c r="AH9" s="5">
        <f>(AC9*0.1+AD9*0.1+AE9*0.15+AF9*0.2)/0.55</f>
        <v>80.536673553718998</v>
      </c>
      <c r="AI9" s="5"/>
      <c r="AJ9" s="3"/>
      <c r="AK9" s="3"/>
      <c r="AL9" s="3"/>
      <c r="AM9" s="3"/>
      <c r="AN9" s="3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s="8" customFormat="1" ht="17.25" customHeight="1" x14ac:dyDescent="0.3">
      <c r="A10">
        <v>4031</v>
      </c>
      <c r="B10" s="1">
        <v>99</v>
      </c>
      <c r="C10" s="3">
        <v>50</v>
      </c>
      <c r="D10" s="1">
        <v>30</v>
      </c>
      <c r="E10" s="3">
        <v>42.5</v>
      </c>
      <c r="F10" s="3">
        <v>10</v>
      </c>
      <c r="G10" s="3">
        <v>93</v>
      </c>
      <c r="H10" s="3">
        <v>50</v>
      </c>
      <c r="I10" s="1">
        <v>30</v>
      </c>
      <c r="J10" s="3">
        <v>39</v>
      </c>
      <c r="K10" s="3">
        <v>10</v>
      </c>
      <c r="L10" s="3">
        <v>10</v>
      </c>
      <c r="M10" s="3">
        <v>50</v>
      </c>
      <c r="N10" s="1">
        <v>30</v>
      </c>
      <c r="O10" s="3">
        <v>43</v>
      </c>
      <c r="P10">
        <v>57.5</v>
      </c>
      <c r="Q10">
        <v>27</v>
      </c>
      <c r="R10" s="5">
        <f>P10+Q10</f>
        <v>84.5</v>
      </c>
      <c r="S10" s="5"/>
      <c r="T10" s="6">
        <v>50</v>
      </c>
      <c r="U10" s="6">
        <v>4</v>
      </c>
      <c r="V10" s="5"/>
      <c r="W10" s="6">
        <v>10</v>
      </c>
      <c r="X10" s="6"/>
      <c r="Y10" s="3">
        <v>7</v>
      </c>
      <c r="Z10" s="3"/>
      <c r="AA10">
        <v>43.5</v>
      </c>
      <c r="AB10" s="3"/>
      <c r="AC10" s="5">
        <f>(C10+E10+H10+J10+M10+O10+T10+AA10)/8+(((B10*0.3+D10+I10+N10)/4)/(3/5))</f>
        <v>95.875</v>
      </c>
      <c r="AD10" s="5">
        <f>U10/AD$1*100</f>
        <v>80</v>
      </c>
      <c r="AE10" s="5">
        <f>+(F10+G10/2+K10+L10+W10+X10+Y10)/AE$1*100</f>
        <v>85</v>
      </c>
      <c r="AF10" s="5">
        <f>+R10</f>
        <v>84.5</v>
      </c>
      <c r="AG10" s="5"/>
      <c r="AH10" s="5">
        <f>(AC10*0.1+AD10*0.1+AE10*0.15+AF10*0.2)/0.55</f>
        <v>85.886363636363626</v>
      </c>
      <c r="AI10" s="5"/>
      <c r="AJ10" s="3"/>
      <c r="AK10" s="3"/>
      <c r="AL10" s="3"/>
      <c r="AM10" s="3"/>
      <c r="AN10" s="3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 s="7"/>
      <c r="CW10" s="7"/>
      <c r="CX10" s="7"/>
      <c r="CY10" s="7"/>
      <c r="CZ10" s="7"/>
      <c r="DA10" s="7"/>
      <c r="DB10" s="7"/>
      <c r="DC10" s="7"/>
      <c r="DD10" s="7"/>
      <c r="DE10" s="7"/>
    </row>
    <row r="11" spans="1:109" s="8" customFormat="1" ht="17.25" customHeight="1" x14ac:dyDescent="0.3">
      <c r="A11">
        <v>4266</v>
      </c>
      <c r="B11" s="1">
        <v>88</v>
      </c>
      <c r="C11" s="3">
        <v>50</v>
      </c>
      <c r="D11" s="1">
        <v>30</v>
      </c>
      <c r="E11" s="3">
        <v>35</v>
      </c>
      <c r="F11" s="3">
        <v>10</v>
      </c>
      <c r="G11" s="3">
        <v>100</v>
      </c>
      <c r="H11" s="3">
        <v>50</v>
      </c>
      <c r="I11" s="1">
        <v>30</v>
      </c>
      <c r="J11" s="3">
        <v>50</v>
      </c>
      <c r="K11" s="3">
        <v>10</v>
      </c>
      <c r="L11" s="3">
        <v>10</v>
      </c>
      <c r="M11" s="3">
        <v>50</v>
      </c>
      <c r="N11" s="1">
        <v>30</v>
      </c>
      <c r="O11" s="3">
        <v>50</v>
      </c>
      <c r="P11">
        <v>72.5</v>
      </c>
      <c r="Q11">
        <v>33</v>
      </c>
      <c r="R11" s="5">
        <f>P11+Q11</f>
        <v>105.5</v>
      </c>
      <c r="S11" s="5"/>
      <c r="T11" s="6">
        <v>50</v>
      </c>
      <c r="U11" s="6">
        <v>5</v>
      </c>
      <c r="V11" s="5"/>
      <c r="W11" s="6">
        <v>10</v>
      </c>
      <c r="X11" s="6">
        <v>10</v>
      </c>
      <c r="Y11" s="3">
        <v>10</v>
      </c>
      <c r="Z11" s="3"/>
      <c r="AA11">
        <v>35.5</v>
      </c>
      <c r="AB11" s="3"/>
      <c r="AC11" s="5">
        <f>(C11+E11+H11+J11+M11+O11+T11+AA11)/8+(((B11*0.3+D11+I11+N11)/4)/(3/5))</f>
        <v>94.8125</v>
      </c>
      <c r="AD11" s="5">
        <f>U11/AD$1*100</f>
        <v>100</v>
      </c>
      <c r="AE11" s="5">
        <f>+(F11+G11/2+K11+L11+W11+X11+Y11)/AE$1*100</f>
        <v>100</v>
      </c>
      <c r="AF11" s="5">
        <f>+R11</f>
        <v>105.5</v>
      </c>
      <c r="AG11" s="5"/>
      <c r="AH11" s="5">
        <f>(AC11*0.1+AD11*0.1+AE11*0.15+AF11*0.2)/0.55</f>
        <v>101.05681818181819</v>
      </c>
      <c r="AI11" s="5"/>
      <c r="AJ11" s="3"/>
      <c r="AK11" s="3"/>
      <c r="AL11" s="3"/>
      <c r="AM11" s="3"/>
      <c r="AN11" s="3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</row>
    <row r="12" spans="1:109" s="8" customFormat="1" ht="17.25" customHeight="1" x14ac:dyDescent="0.3">
      <c r="A12">
        <v>5040</v>
      </c>
      <c r="B12" s="1">
        <v>99</v>
      </c>
      <c r="C12" s="3">
        <v>50</v>
      </c>
      <c r="D12" s="1">
        <v>30</v>
      </c>
      <c r="E12" s="3">
        <v>33.5</v>
      </c>
      <c r="F12" s="3">
        <v>8</v>
      </c>
      <c r="G12" s="3">
        <v>93</v>
      </c>
      <c r="H12" s="3">
        <v>50</v>
      </c>
      <c r="I12" s="1">
        <v>30</v>
      </c>
      <c r="J12" s="3">
        <v>41</v>
      </c>
      <c r="K12" s="3"/>
      <c r="L12" s="3">
        <v>10</v>
      </c>
      <c r="M12">
        <v>50</v>
      </c>
      <c r="N12" s="1"/>
      <c r="O12" s="3">
        <v>45</v>
      </c>
      <c r="P12">
        <v>47.5</v>
      </c>
      <c r="Q12">
        <v>24</v>
      </c>
      <c r="R12" s="5">
        <f>P12+Q12</f>
        <v>71.5</v>
      </c>
      <c r="S12" s="5"/>
      <c r="T12" s="6">
        <v>50</v>
      </c>
      <c r="U12" s="6">
        <v>3</v>
      </c>
      <c r="V12" s="5"/>
      <c r="W12" s="6">
        <v>10</v>
      </c>
      <c r="X12" s="6">
        <v>9</v>
      </c>
      <c r="Y12" s="3">
        <v>6</v>
      </c>
      <c r="Z12" s="3"/>
      <c r="AA12">
        <v>18.5</v>
      </c>
      <c r="AB12" s="3"/>
      <c r="AC12" s="5">
        <f>(C12+E12+H12+J12+M12+O12+T12+AA12)/8+(((B12*0.3+D12+I12+N12)/4)/(3/5))</f>
        <v>79.625</v>
      </c>
      <c r="AD12" s="5">
        <f>U12/AD$1*100</f>
        <v>60</v>
      </c>
      <c r="AE12" s="5">
        <f>+(F12+G12/2+K12+L12+W12+X12+Y12)/AE$1*100</f>
        <v>81.36363636363636</v>
      </c>
      <c r="AF12" s="5">
        <f>+R12</f>
        <v>71.5</v>
      </c>
      <c r="AG12" s="5"/>
      <c r="AH12" s="5">
        <f>(AC12*0.1+AD12*0.1+AE12*0.15+AF12*0.2)/0.55</f>
        <v>73.576446280991732</v>
      </c>
      <c r="AI12" s="5"/>
      <c r="AJ12" s="3"/>
      <c r="AK12" s="3"/>
      <c r="AL12" s="3"/>
      <c r="AM12" s="3"/>
      <c r="AN12" s="3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</row>
    <row r="13" spans="1:109" s="8" customFormat="1" ht="17.25" customHeight="1" x14ac:dyDescent="0.3">
      <c r="A13">
        <v>6060</v>
      </c>
      <c r="B13" s="1">
        <v>88</v>
      </c>
      <c r="C13" s="3">
        <v>50</v>
      </c>
      <c r="D13" s="1">
        <v>30</v>
      </c>
      <c r="E13" s="3">
        <v>35</v>
      </c>
      <c r="F13" s="3">
        <v>10</v>
      </c>
      <c r="G13" s="3">
        <v>93</v>
      </c>
      <c r="H13" s="3">
        <v>50</v>
      </c>
      <c r="I13" s="1">
        <v>30</v>
      </c>
      <c r="J13" s="3">
        <v>46</v>
      </c>
      <c r="K13" s="3">
        <v>10</v>
      </c>
      <c r="L13" s="3">
        <v>10</v>
      </c>
      <c r="M13">
        <v>50</v>
      </c>
      <c r="N13" s="1">
        <v>30</v>
      </c>
      <c r="O13" s="3">
        <v>45</v>
      </c>
      <c r="P13">
        <v>65</v>
      </c>
      <c r="Q13">
        <v>22</v>
      </c>
      <c r="R13" s="5">
        <f>P13+Q13</f>
        <v>87</v>
      </c>
      <c r="S13" s="5"/>
      <c r="T13" s="6">
        <v>50</v>
      </c>
      <c r="U13" s="6">
        <v>5</v>
      </c>
      <c r="V13" s="5"/>
      <c r="W13" s="6">
        <v>10</v>
      </c>
      <c r="X13" s="6">
        <v>9</v>
      </c>
      <c r="Y13" s="3">
        <v>8</v>
      </c>
      <c r="Z13" s="3"/>
      <c r="AA13">
        <v>41</v>
      </c>
      <c r="AB13" s="3"/>
      <c r="AC13" s="5">
        <f>(C13+E13+H13+J13+M13+O13+T13+AA13)/8+(((B13*0.3+D13+I13+N13)/4)/(3/5))</f>
        <v>94.375</v>
      </c>
      <c r="AD13" s="5">
        <f>U13/AD$1*100</f>
        <v>100</v>
      </c>
      <c r="AE13" s="5">
        <f>+(F13+G13/2+K13+L13+W13+X13+Y13)/AE$1*100</f>
        <v>94.090909090909093</v>
      </c>
      <c r="AF13" s="5">
        <f>+R13</f>
        <v>87</v>
      </c>
      <c r="AG13" s="5"/>
      <c r="AH13" s="5">
        <f>(AC13*0.1+AD13*0.1+AE13*0.15+AF13*0.2)/0.55</f>
        <v>92.638429752066116</v>
      </c>
      <c r="AI13" s="5"/>
      <c r="AJ13" s="3"/>
      <c r="AK13" s="3"/>
      <c r="AL13" s="3"/>
      <c r="AM13" s="3"/>
      <c r="AN13" s="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s="8" customFormat="1" ht="17.25" customHeight="1" x14ac:dyDescent="0.3">
      <c r="A14">
        <v>7600</v>
      </c>
      <c r="B14" s="1">
        <v>77</v>
      </c>
      <c r="C14" s="3">
        <v>50</v>
      </c>
      <c r="D14" s="1">
        <v>30</v>
      </c>
      <c r="E14" s="3">
        <v>42.5</v>
      </c>
      <c r="F14" s="3">
        <v>8</v>
      </c>
      <c r="G14" s="3">
        <v>69</v>
      </c>
      <c r="H14" s="3">
        <v>50</v>
      </c>
      <c r="I14" s="1">
        <v>30</v>
      </c>
      <c r="J14" s="3">
        <v>46</v>
      </c>
      <c r="K14" s="3">
        <v>5</v>
      </c>
      <c r="L14" s="3">
        <v>10</v>
      </c>
      <c r="M14" s="3">
        <v>50</v>
      </c>
      <c r="N14" s="1">
        <v>30</v>
      </c>
      <c r="O14" s="3">
        <v>45</v>
      </c>
      <c r="P14">
        <v>72.5</v>
      </c>
      <c r="Q14">
        <v>28</v>
      </c>
      <c r="R14" s="5">
        <f>P14+Q14</f>
        <v>100.5</v>
      </c>
      <c r="S14" s="5"/>
      <c r="T14" s="6">
        <v>50</v>
      </c>
      <c r="U14" s="6">
        <v>5</v>
      </c>
      <c r="V14" s="5"/>
      <c r="W14" s="6">
        <v>10</v>
      </c>
      <c r="X14" s="6">
        <v>9.5</v>
      </c>
      <c r="Y14" s="3">
        <v>10</v>
      </c>
      <c r="Z14" s="3"/>
      <c r="AA14">
        <v>43.25</v>
      </c>
      <c r="AB14" s="3"/>
      <c r="AC14" s="5">
        <f>(C14+E14+H14+J14+M14+O14+T14+AA14)/8+(((B14*0.3+D14+I14+N14)/4)/(3/5))</f>
        <v>94.21875</v>
      </c>
      <c r="AD14" s="5">
        <f>U14/AD$1*100</f>
        <v>100</v>
      </c>
      <c r="AE14" s="5">
        <f>+(F14+G14/2+K14+L14+W14+X14+Y14)/AE$1*100</f>
        <v>79.090909090909093</v>
      </c>
      <c r="AF14" s="5">
        <f>+R14</f>
        <v>100.5</v>
      </c>
      <c r="AG14" s="5"/>
      <c r="AH14" s="5">
        <f>(AC14*0.1+AD14*0.1+AE14*0.15+AF14*0.2)/0.55</f>
        <v>93.42820247933885</v>
      </c>
      <c r="AI14" s="5"/>
      <c r="AJ14" s="3"/>
      <c r="AK14" s="3"/>
      <c r="AL14" s="3"/>
      <c r="AM14" s="3"/>
      <c r="AN14" s="3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</row>
    <row r="15" spans="1:109" ht="17.25" customHeight="1" x14ac:dyDescent="0.3">
      <c r="A15">
        <v>9022</v>
      </c>
      <c r="B15" s="1">
        <v>99</v>
      </c>
      <c r="C15" s="3">
        <v>50</v>
      </c>
      <c r="D15" s="1">
        <v>30</v>
      </c>
      <c r="E15" s="3">
        <v>40.5</v>
      </c>
      <c r="F15" s="3">
        <v>9</v>
      </c>
      <c r="G15" s="3">
        <v>98</v>
      </c>
      <c r="H15" s="3">
        <v>50</v>
      </c>
      <c r="I15" s="1">
        <v>30</v>
      </c>
      <c r="J15" s="3">
        <v>46</v>
      </c>
      <c r="K15" s="3">
        <v>10</v>
      </c>
      <c r="L15" s="3">
        <v>10</v>
      </c>
      <c r="M15">
        <v>50</v>
      </c>
      <c r="N15" s="1">
        <v>30</v>
      </c>
      <c r="O15" s="3">
        <v>48</v>
      </c>
      <c r="P15">
        <v>67.5</v>
      </c>
      <c r="Q15">
        <v>29</v>
      </c>
      <c r="R15" s="5">
        <f>P15+Q15</f>
        <v>96.5</v>
      </c>
      <c r="S15" s="5"/>
      <c r="T15" s="6">
        <v>50</v>
      </c>
      <c r="U15" s="6">
        <v>4</v>
      </c>
      <c r="V15" s="5"/>
      <c r="W15" s="6">
        <v>10</v>
      </c>
      <c r="X15" s="6">
        <v>7</v>
      </c>
      <c r="Y15" s="3">
        <v>10</v>
      </c>
      <c r="Z15" s="3"/>
      <c r="AA15">
        <v>36</v>
      </c>
      <c r="AB15" s="3"/>
      <c r="AC15" s="5">
        <f>(C15+E15+H15+J15+M15+O15+T15+AA15)/8+(((B15*0.3+D15+I15+N15)/4)/(3/5))</f>
        <v>96.1875</v>
      </c>
      <c r="AD15" s="5">
        <f>U15/AD$1*100</f>
        <v>80</v>
      </c>
      <c r="AE15" s="5">
        <f>+(F15+G15/2+K15+L15+W15+X15+Y15)/AE$1*100</f>
        <v>95.454545454545453</v>
      </c>
      <c r="AF15" s="5">
        <f>+R15</f>
        <v>96.5</v>
      </c>
      <c r="AG15" s="5"/>
      <c r="AH15" s="5">
        <f>(AC15*0.1+AD15*0.1+AE15*0.15+AF15*0.2)/0.55</f>
        <v>93.158057851239661</v>
      </c>
      <c r="AI15" s="5"/>
      <c r="AJ15" s="3"/>
      <c r="AK15" s="3"/>
      <c r="AL15" s="3"/>
      <c r="AM15" s="3"/>
      <c r="AN15" s="3"/>
      <c r="CV15" s="7"/>
      <c r="CW15" s="7"/>
      <c r="CX15" s="7"/>
      <c r="CY15" s="7"/>
      <c r="CZ15" s="7"/>
      <c r="DA15" s="7"/>
      <c r="DB15" s="7"/>
      <c r="DC15" s="7"/>
      <c r="DD15" s="7"/>
      <c r="DE15" s="7"/>
    </row>
    <row r="16" spans="1:109" s="8" customFormat="1" ht="17.25" customHeight="1" x14ac:dyDescent="0.3">
      <c r="A16">
        <v>9496</v>
      </c>
      <c r="B16" s="1">
        <v>98</v>
      </c>
      <c r="C16" s="3">
        <v>50</v>
      </c>
      <c r="D16" s="1">
        <v>30</v>
      </c>
      <c r="E16" s="3">
        <v>37.5</v>
      </c>
      <c r="F16" s="3">
        <v>4</v>
      </c>
      <c r="G16" s="3">
        <v>96</v>
      </c>
      <c r="H16" s="3">
        <v>50</v>
      </c>
      <c r="I16" s="1">
        <v>30</v>
      </c>
      <c r="J16" s="3">
        <v>44</v>
      </c>
      <c r="K16" s="3"/>
      <c r="L16" s="3">
        <v>10</v>
      </c>
      <c r="M16">
        <v>50</v>
      </c>
      <c r="N16" s="1">
        <v>30</v>
      </c>
      <c r="O16" s="3">
        <v>40</v>
      </c>
      <c r="P16">
        <v>65</v>
      </c>
      <c r="Q16">
        <v>27</v>
      </c>
      <c r="R16" s="5">
        <f>P16+Q16</f>
        <v>92</v>
      </c>
      <c r="S16" s="5"/>
      <c r="T16" s="6">
        <v>50</v>
      </c>
      <c r="U16" s="6">
        <v>3</v>
      </c>
      <c r="V16" s="5"/>
      <c r="W16" s="6">
        <v>10</v>
      </c>
      <c r="X16" s="6">
        <v>9</v>
      </c>
      <c r="Y16" s="3">
        <v>6</v>
      </c>
      <c r="Z16" s="3"/>
      <c r="AA16">
        <v>36.5</v>
      </c>
      <c r="AB16" s="3"/>
      <c r="AC16" s="5">
        <f>(C16+E16+H16+J16+M16+O16+T16+AA16)/8+(((B16*0.3+D16+I16+N16)/4)/(3/5))</f>
        <v>94.5</v>
      </c>
      <c r="AD16" s="5">
        <f>U16/AD$1*100</f>
        <v>60</v>
      </c>
      <c r="AE16" s="5">
        <f>+(F16+G16/2+K16+L16+W16+X16+Y16)/AE$1*100</f>
        <v>79.090909090909093</v>
      </c>
      <c r="AF16" s="5">
        <f>+R16</f>
        <v>92</v>
      </c>
      <c r="AG16" s="5"/>
      <c r="AH16" s="5">
        <f>(AC16*0.1+AD16*0.1+AE16*0.15+AF16*0.2)/0.55</f>
        <v>83.11570247933885</v>
      </c>
      <c r="AI16" s="5"/>
      <c r="AJ16" s="3"/>
      <c r="AK16" s="3"/>
      <c r="AL16" s="3"/>
      <c r="AM16" s="3"/>
      <c r="AN16" s="3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 s="11"/>
      <c r="CW16" s="11"/>
      <c r="CX16" s="11"/>
      <c r="CY16" s="11"/>
      <c r="CZ16" s="11"/>
      <c r="DA16" s="11"/>
      <c r="DB16" s="11"/>
      <c r="DC16" s="11"/>
      <c r="DD16" s="11"/>
      <c r="DE16" s="11"/>
    </row>
    <row r="17" spans="1:109" s="10" customFormat="1" ht="17.25" customHeight="1" x14ac:dyDescent="0.3">
      <c r="A17">
        <v>11110</v>
      </c>
      <c r="B17" s="1">
        <v>99</v>
      </c>
      <c r="C17" s="3">
        <v>50</v>
      </c>
      <c r="D17" s="1">
        <v>30</v>
      </c>
      <c r="E17" s="3">
        <v>35.5</v>
      </c>
      <c r="F17" s="3">
        <v>8</v>
      </c>
      <c r="G17" s="3">
        <v>98</v>
      </c>
      <c r="H17" s="3">
        <v>50</v>
      </c>
      <c r="I17" s="1"/>
      <c r="J17" s="3">
        <v>46</v>
      </c>
      <c r="K17" s="3">
        <v>10</v>
      </c>
      <c r="L17" s="3">
        <v>10</v>
      </c>
      <c r="M17">
        <v>50</v>
      </c>
      <c r="N17" s="1">
        <v>30</v>
      </c>
      <c r="O17" s="3">
        <v>40</v>
      </c>
      <c r="P17">
        <v>57.5</v>
      </c>
      <c r="Q17">
        <v>17</v>
      </c>
      <c r="R17" s="5">
        <f>P17+Q17</f>
        <v>74.5</v>
      </c>
      <c r="S17" s="5"/>
      <c r="T17" s="6"/>
      <c r="U17" s="6"/>
      <c r="V17" s="5"/>
      <c r="W17" s="6">
        <v>10</v>
      </c>
      <c r="X17" s="6">
        <v>4</v>
      </c>
      <c r="Y17" s="3">
        <v>9</v>
      </c>
      <c r="Z17" s="3"/>
      <c r="AA17">
        <v>23.5</v>
      </c>
      <c r="AB17" s="3"/>
      <c r="AC17" s="5">
        <f>(C17+E17+H17+J17+M17+O17+T17+AA17)/8+(((B17*0.3+D17+I17+N17)/4)/(3/5))</f>
        <v>74.25</v>
      </c>
      <c r="AD17" s="5">
        <f>U17/AD$1*100</f>
        <v>0</v>
      </c>
      <c r="AE17" s="5">
        <f>+(F17+G17/2+K17+L17+W17+X17+Y17)/AE$1*100</f>
        <v>90.909090909090907</v>
      </c>
      <c r="AF17" s="5">
        <f>+R17</f>
        <v>74.5</v>
      </c>
      <c r="AG17" s="5"/>
      <c r="AH17" s="5">
        <f>(AC17*0.1+AD17*0.1+AE17*0.15+AF17*0.2)/0.55</f>
        <v>65.38429752066115</v>
      </c>
      <c r="AI17" s="5"/>
      <c r="AJ17" s="3"/>
      <c r="AK17" s="3"/>
      <c r="AL17" s="3"/>
      <c r="AM17" s="3"/>
      <c r="AN17" s="3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</row>
    <row r="18" spans="1:109" s="10" customFormat="1" ht="17.25" customHeight="1" x14ac:dyDescent="0.3">
      <c r="A18">
        <v>11240</v>
      </c>
      <c r="B18" s="1">
        <v>99</v>
      </c>
      <c r="C18" s="3">
        <v>50</v>
      </c>
      <c r="D18" s="1">
        <v>30</v>
      </c>
      <c r="E18" s="3">
        <v>39.5</v>
      </c>
      <c r="F18" s="3">
        <v>8</v>
      </c>
      <c r="G18" s="3">
        <v>88</v>
      </c>
      <c r="H18" s="3">
        <v>50</v>
      </c>
      <c r="I18" s="1">
        <v>30</v>
      </c>
      <c r="J18" s="3">
        <v>42</v>
      </c>
      <c r="K18" s="3">
        <v>10</v>
      </c>
      <c r="L18" s="3">
        <v>10</v>
      </c>
      <c r="M18">
        <v>50</v>
      </c>
      <c r="N18" s="1"/>
      <c r="O18" s="3">
        <v>45</v>
      </c>
      <c r="P18">
        <v>67.5</v>
      </c>
      <c r="Q18">
        <v>29</v>
      </c>
      <c r="R18" s="5">
        <f>P18+Q18</f>
        <v>96.5</v>
      </c>
      <c r="S18" s="5"/>
      <c r="T18" s="6"/>
      <c r="U18" s="6">
        <v>4</v>
      </c>
      <c r="V18" s="5"/>
      <c r="W18" s="6">
        <v>10</v>
      </c>
      <c r="X18" s="6">
        <v>8.5</v>
      </c>
      <c r="Y18" s="3"/>
      <c r="Z18" s="3"/>
      <c r="AA18">
        <v>38.5</v>
      </c>
      <c r="AB18" s="3"/>
      <c r="AC18" s="5">
        <f>(C18+E18+H18+J18+M18+O18+T18+AA18)/8+(((B18*0.3+D18+I18+N18)/4)/(3/5))</f>
        <v>76.75</v>
      </c>
      <c r="AD18" s="5">
        <f>U18/AD$1*100</f>
        <v>80</v>
      </c>
      <c r="AE18" s="5">
        <f>+(F18+G18/2+K18+L18+W18+X18+Y18)/AE$1*100</f>
        <v>82.27272727272728</v>
      </c>
      <c r="AF18" s="5">
        <f>+R18</f>
        <v>96.5</v>
      </c>
      <c r="AG18" s="5"/>
      <c r="AH18" s="5">
        <f>(AC18*0.1+AD18*0.1+AE18*0.15+AF18*0.2)/0.55</f>
        <v>86.028925619834695</v>
      </c>
      <c r="AI18" s="5"/>
      <c r="AJ18" s="3"/>
      <c r="AK18" s="3"/>
      <c r="AL18" s="3"/>
      <c r="AM18" s="3"/>
      <c r="AN18" s="3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 s="8"/>
      <c r="CW18" s="8"/>
      <c r="CX18" s="8"/>
      <c r="CY18" s="8"/>
      <c r="CZ18" s="8"/>
      <c r="DA18" s="8"/>
      <c r="DB18" s="8"/>
      <c r="DC18" s="8"/>
      <c r="DD18" s="8"/>
      <c r="DE18" s="8"/>
    </row>
    <row r="19" spans="1:109" s="8" customFormat="1" ht="17.25" customHeight="1" x14ac:dyDescent="0.3">
      <c r="A19">
        <v>12001</v>
      </c>
      <c r="B19" s="1">
        <v>88</v>
      </c>
      <c r="C19" s="3">
        <v>50</v>
      </c>
      <c r="D19" s="1">
        <v>30</v>
      </c>
      <c r="E19" s="3">
        <v>39</v>
      </c>
      <c r="F19" s="3">
        <v>9</v>
      </c>
      <c r="G19" s="3">
        <v>95</v>
      </c>
      <c r="H19" s="3">
        <v>50</v>
      </c>
      <c r="I19" s="1">
        <v>30</v>
      </c>
      <c r="J19" s="3">
        <v>50</v>
      </c>
      <c r="K19" s="3">
        <v>10</v>
      </c>
      <c r="L19" s="3"/>
      <c r="M19">
        <v>50</v>
      </c>
      <c r="N19" s="1">
        <v>30</v>
      </c>
      <c r="O19" s="3">
        <v>42</v>
      </c>
      <c r="P19">
        <v>62.5</v>
      </c>
      <c r="Q19">
        <v>24</v>
      </c>
      <c r="R19" s="5">
        <f>P19+Q19</f>
        <v>86.5</v>
      </c>
      <c r="S19" s="5"/>
      <c r="T19" s="6">
        <v>50</v>
      </c>
      <c r="U19" s="6">
        <v>5</v>
      </c>
      <c r="V19" s="5"/>
      <c r="W19" s="6">
        <v>10</v>
      </c>
      <c r="X19" s="6">
        <v>10</v>
      </c>
      <c r="Y19" s="3">
        <v>10</v>
      </c>
      <c r="Z19" s="3"/>
      <c r="AA19">
        <v>35</v>
      </c>
      <c r="AB19" s="3"/>
      <c r="AC19" s="5">
        <f>(C19+E19+H19+J19+M19+O19+T19+AA19)/8+(((B19*0.3+D19+I19+N19)/4)/(3/5))</f>
        <v>94.25</v>
      </c>
      <c r="AD19" s="5">
        <f>U19/AD$1*100</f>
        <v>100</v>
      </c>
      <c r="AE19" s="5">
        <f>+(F19+G19/2+K19+L19+W19+X19+Y19)/AE$1*100</f>
        <v>87.727272727272734</v>
      </c>
      <c r="AF19" s="5">
        <f>+R19</f>
        <v>86.5</v>
      </c>
      <c r="AG19" s="5"/>
      <c r="AH19" s="5">
        <f>(AC19*0.1+AD19*0.1+AE19*0.15+AF19*0.2)/0.55</f>
        <v>90.698347107438025</v>
      </c>
      <c r="AI19" s="5"/>
      <c r="AJ19" s="3"/>
      <c r="AK19" s="3"/>
      <c r="AL19" s="3"/>
      <c r="AM19" s="3"/>
      <c r="AN19" s="3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</row>
    <row r="20" spans="1:109" s="10" customFormat="1" ht="17.25" customHeight="1" x14ac:dyDescent="0.3">
      <c r="A20">
        <v>12216</v>
      </c>
      <c r="B20" s="1">
        <v>88</v>
      </c>
      <c r="C20" s="3">
        <v>50</v>
      </c>
      <c r="D20" s="1">
        <v>30</v>
      </c>
      <c r="E20" s="3">
        <v>34</v>
      </c>
      <c r="F20" s="3">
        <v>8</v>
      </c>
      <c r="G20" s="3">
        <v>76</v>
      </c>
      <c r="H20" s="3">
        <v>50</v>
      </c>
      <c r="I20" s="1">
        <v>30</v>
      </c>
      <c r="J20" s="3">
        <v>49</v>
      </c>
      <c r="K20" s="3">
        <v>10</v>
      </c>
      <c r="L20" s="3">
        <v>10</v>
      </c>
      <c r="M20">
        <v>50</v>
      </c>
      <c r="N20" s="1">
        <v>30</v>
      </c>
      <c r="O20" s="3">
        <v>43</v>
      </c>
      <c r="P20">
        <v>57.5</v>
      </c>
      <c r="Q20">
        <v>22</v>
      </c>
      <c r="R20" s="5">
        <f>P20+Q20</f>
        <v>79.5</v>
      </c>
      <c r="S20" s="5"/>
      <c r="T20" s="6">
        <v>50</v>
      </c>
      <c r="U20" s="6">
        <v>5</v>
      </c>
      <c r="V20" s="5"/>
      <c r="W20" s="6">
        <v>10</v>
      </c>
      <c r="X20" s="6">
        <v>8.5</v>
      </c>
      <c r="Y20" s="3">
        <v>9</v>
      </c>
      <c r="Z20" s="3"/>
      <c r="AA20">
        <v>29</v>
      </c>
      <c r="AB20" s="3"/>
      <c r="AC20" s="5">
        <f>(C20+E20+H20+J20+M20+O20+T20+AA20)/8+(((B20*0.3+D20+I20+N20)/4)/(3/5))</f>
        <v>92.875</v>
      </c>
      <c r="AD20" s="5">
        <f>U20/AD$1*100</f>
        <v>100</v>
      </c>
      <c r="AE20" s="5">
        <f>+(F20+G20/2+K20+L20+W20+X20+Y20)/AE$1*100</f>
        <v>85</v>
      </c>
      <c r="AF20" s="5">
        <f>+R20</f>
        <v>79.5</v>
      </c>
      <c r="AG20" s="5"/>
      <c r="AH20" s="5">
        <f>(AC20*0.1+AD20*0.1+AE20*0.15+AF20*0.2)/0.55</f>
        <v>87.159090909090907</v>
      </c>
      <c r="AI20" s="5"/>
      <c r="AJ20" s="3"/>
      <c r="AK20" s="3"/>
      <c r="AL20" s="3"/>
      <c r="AM20" s="3"/>
      <c r="AN20" s="3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 s="7"/>
      <c r="CW20" s="7"/>
      <c r="CX20" s="7"/>
      <c r="CY20" s="7"/>
      <c r="CZ20" s="7"/>
      <c r="DA20" s="7"/>
      <c r="DB20" s="7"/>
      <c r="DC20" s="7"/>
      <c r="DD20" s="7"/>
      <c r="DE20" s="7"/>
    </row>
    <row r="21" spans="1:109" s="8" customFormat="1" ht="17.25" customHeight="1" x14ac:dyDescent="0.3">
      <c r="A21">
        <v>12261</v>
      </c>
      <c r="B21" s="1">
        <v>99</v>
      </c>
      <c r="C21" s="3">
        <v>50</v>
      </c>
      <c r="D21" s="1">
        <v>30</v>
      </c>
      <c r="E21" s="3">
        <v>43.5</v>
      </c>
      <c r="F21" s="3">
        <v>10</v>
      </c>
      <c r="G21" s="3">
        <v>91</v>
      </c>
      <c r="H21" s="3">
        <v>50</v>
      </c>
      <c r="I21" s="1">
        <v>0</v>
      </c>
      <c r="J21" s="3">
        <v>46</v>
      </c>
      <c r="K21" s="3">
        <v>10</v>
      </c>
      <c r="L21" s="3">
        <v>10</v>
      </c>
      <c r="M21" s="3">
        <v>50</v>
      </c>
      <c r="N21" s="1">
        <v>30</v>
      </c>
      <c r="O21" s="3">
        <v>47</v>
      </c>
      <c r="P21">
        <v>67.5</v>
      </c>
      <c r="Q21">
        <v>31</v>
      </c>
      <c r="R21" s="5">
        <f>P21+Q21</f>
        <v>98.5</v>
      </c>
      <c r="S21" s="5"/>
      <c r="T21" s="6">
        <v>50</v>
      </c>
      <c r="U21" s="6">
        <v>5</v>
      </c>
      <c r="V21" s="5"/>
      <c r="W21" s="6">
        <v>10</v>
      </c>
      <c r="X21" s="6">
        <v>10</v>
      </c>
      <c r="Y21" s="3">
        <v>10</v>
      </c>
      <c r="Z21" s="3"/>
      <c r="AA21">
        <v>46.25</v>
      </c>
      <c r="AB21" s="3"/>
      <c r="AC21" s="5">
        <f>(C21+E21+H21+J21+M21+O21+T21+AA21)/8+(((B21*0.3+D21+I21+N21)/4)/(3/5))</f>
        <v>85.21875</v>
      </c>
      <c r="AD21" s="5">
        <f>U21/AD$1*100</f>
        <v>100</v>
      </c>
      <c r="AE21" s="5">
        <f>+(F21+G21/2+K21+L21+W21+X21+Y21)/AE$1*100</f>
        <v>95.909090909090907</v>
      </c>
      <c r="AF21" s="5">
        <f>+R21</f>
        <v>98.5</v>
      </c>
      <c r="AG21" s="5"/>
      <c r="AH21" s="5">
        <f>(AC21*0.1+AD21*0.1+AE21*0.15+AF21*0.2)/0.55</f>
        <v>95.651342975206603</v>
      </c>
      <c r="AI21" s="5"/>
      <c r="AJ21" s="3"/>
      <c r="AK21" s="3"/>
      <c r="AL21" s="3"/>
      <c r="AM21" s="3"/>
      <c r="AN21" s="3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 s="9"/>
      <c r="CW21" s="9"/>
      <c r="CX21" s="9"/>
      <c r="CY21" s="9"/>
      <c r="CZ21" s="9"/>
      <c r="DA21" s="9"/>
      <c r="DB21" s="9"/>
      <c r="DC21" s="9"/>
      <c r="DD21" s="9"/>
      <c r="DE21" s="9"/>
    </row>
    <row r="22" spans="1:109" s="10" customFormat="1" ht="17.25" customHeight="1" x14ac:dyDescent="0.3">
      <c r="A22">
        <v>12319</v>
      </c>
      <c r="B22" s="1">
        <v>98</v>
      </c>
      <c r="C22" s="3">
        <v>50</v>
      </c>
      <c r="D22" s="1">
        <v>30</v>
      </c>
      <c r="E22" s="3">
        <v>36.5</v>
      </c>
      <c r="F22" s="3">
        <v>10</v>
      </c>
      <c r="G22" s="3">
        <v>100</v>
      </c>
      <c r="H22" s="3">
        <v>50</v>
      </c>
      <c r="I22" s="1">
        <v>30</v>
      </c>
      <c r="J22" s="3">
        <v>44</v>
      </c>
      <c r="K22" s="3">
        <v>10</v>
      </c>
      <c r="L22" s="3">
        <v>10</v>
      </c>
      <c r="M22" s="3">
        <v>50</v>
      </c>
      <c r="N22" s="1">
        <v>30</v>
      </c>
      <c r="O22" s="3">
        <v>48</v>
      </c>
      <c r="P22">
        <v>55</v>
      </c>
      <c r="Q22">
        <v>24</v>
      </c>
      <c r="R22" s="5">
        <f>P22+Q22</f>
        <v>79</v>
      </c>
      <c r="S22" s="5"/>
      <c r="T22" s="6">
        <v>50</v>
      </c>
      <c r="U22" s="6">
        <v>3</v>
      </c>
      <c r="V22" s="5"/>
      <c r="W22" s="6">
        <v>10</v>
      </c>
      <c r="X22" s="6">
        <v>6.5</v>
      </c>
      <c r="Y22" s="3">
        <v>8</v>
      </c>
      <c r="Z22" s="3"/>
      <c r="AA22">
        <v>48.25</v>
      </c>
      <c r="AB22" s="3"/>
      <c r="AC22" s="5">
        <f>(C22+E22+H22+J22+M22+O22+T22+AA22)/8+(((B22*0.3+D22+I22+N22)/4)/(3/5))</f>
        <v>96.84375</v>
      </c>
      <c r="AD22" s="5">
        <f>U22/AD$1*100</f>
        <v>60</v>
      </c>
      <c r="AE22" s="5">
        <f>+(F22+G22/2+K22+L22+W22+X22+Y22)/AE$1*100</f>
        <v>95</v>
      </c>
      <c r="AF22" s="5">
        <f>+R22</f>
        <v>79</v>
      </c>
      <c r="AG22" s="5"/>
      <c r="AH22" s="5">
        <f>(AC22*0.1+AD22*0.1+AE22*0.15+AF22*0.2)/0.55</f>
        <v>83.153409090909079</v>
      </c>
      <c r="AI22" s="5"/>
      <c r="AJ22" s="3"/>
      <c r="AK22" s="3"/>
      <c r="AL22" s="3"/>
      <c r="AM22" s="3"/>
      <c r="AN22" s="3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 s="7"/>
      <c r="CW22" s="7"/>
      <c r="CX22" s="7"/>
      <c r="CY22" s="7"/>
      <c r="CZ22" s="7"/>
      <c r="DA22" s="7"/>
      <c r="DB22" s="7"/>
      <c r="DC22" s="7"/>
      <c r="DD22" s="7"/>
      <c r="DE22" s="7"/>
    </row>
    <row r="23" spans="1:109" s="10" customFormat="1" ht="17.25" customHeight="1" x14ac:dyDescent="0.3">
      <c r="A23">
        <v>12345</v>
      </c>
      <c r="B23" s="1">
        <v>66</v>
      </c>
      <c r="C23" s="3">
        <v>50</v>
      </c>
      <c r="D23" s="1">
        <v>0</v>
      </c>
      <c r="E23" s="3">
        <v>33</v>
      </c>
      <c r="F23" s="3">
        <v>10</v>
      </c>
      <c r="G23" s="3">
        <v>93</v>
      </c>
      <c r="H23" s="3">
        <v>50</v>
      </c>
      <c r="I23" s="1">
        <v>30</v>
      </c>
      <c r="J23" s="3">
        <v>50</v>
      </c>
      <c r="K23" s="3"/>
      <c r="L23" s="3">
        <v>10</v>
      </c>
      <c r="M23">
        <v>50</v>
      </c>
      <c r="N23" s="1">
        <v>30</v>
      </c>
      <c r="O23" s="3">
        <v>49</v>
      </c>
      <c r="P23">
        <v>60</v>
      </c>
      <c r="Q23">
        <v>30</v>
      </c>
      <c r="R23" s="5">
        <f>P23+Q23</f>
        <v>90</v>
      </c>
      <c r="S23" s="5"/>
      <c r="T23" s="6">
        <v>50</v>
      </c>
      <c r="U23" s="6">
        <v>4</v>
      </c>
      <c r="V23" s="5"/>
      <c r="W23" s="6">
        <v>10</v>
      </c>
      <c r="X23" s="6">
        <v>10</v>
      </c>
      <c r="Y23" s="3">
        <v>7</v>
      </c>
      <c r="Z23" s="3"/>
      <c r="AA23">
        <v>43.75</v>
      </c>
      <c r="AB23" s="3"/>
      <c r="AC23" s="5">
        <f>(C23+E23+H23+J23+M23+O23+T23+AA23)/8+(((B23*0.3+D23+I23+N23)/4)/(3/5))</f>
        <v>80.21875</v>
      </c>
      <c r="AD23" s="5">
        <f>U23/AD$1*100</f>
        <v>80</v>
      </c>
      <c r="AE23" s="5">
        <f>+(F23+G23/2+K23+L23+W23+X23+Y23)/AE$1*100</f>
        <v>85</v>
      </c>
      <c r="AF23" s="5">
        <f>+R23</f>
        <v>90</v>
      </c>
      <c r="AG23" s="5"/>
      <c r="AH23" s="5">
        <f>(AC23*0.1+AD23*0.1+AE23*0.15+AF23*0.2)/0.55</f>
        <v>85.03977272727272</v>
      </c>
      <c r="AI23" s="5"/>
      <c r="AJ23" s="3"/>
      <c r="AK23" s="3"/>
      <c r="AL23" s="3"/>
      <c r="AM23" s="3"/>
      <c r="AN23" s="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 s="8"/>
      <c r="CW23" s="8"/>
      <c r="CX23" s="8"/>
      <c r="CY23" s="8"/>
      <c r="CZ23" s="8"/>
      <c r="DA23" s="8"/>
      <c r="DB23" s="8"/>
      <c r="DC23" s="8"/>
      <c r="DD23" s="8"/>
      <c r="DE23" s="8"/>
    </row>
    <row r="24" spans="1:109" s="10" customFormat="1" ht="17.25" customHeight="1" x14ac:dyDescent="0.3">
      <c r="A24">
        <v>13251</v>
      </c>
      <c r="B24" s="1">
        <v>99</v>
      </c>
      <c r="C24" s="3">
        <v>50</v>
      </c>
      <c r="D24" s="1">
        <v>30</v>
      </c>
      <c r="E24" s="3">
        <v>33</v>
      </c>
      <c r="F24" s="3">
        <v>5</v>
      </c>
      <c r="G24" s="3">
        <v>81</v>
      </c>
      <c r="H24" s="3">
        <v>50</v>
      </c>
      <c r="I24" s="1"/>
      <c r="J24" s="3">
        <v>40</v>
      </c>
      <c r="K24" s="3">
        <v>10</v>
      </c>
      <c r="L24" s="3">
        <v>10</v>
      </c>
      <c r="M24">
        <v>50</v>
      </c>
      <c r="N24" s="1">
        <v>30</v>
      </c>
      <c r="O24" s="3">
        <v>39</v>
      </c>
      <c r="P24">
        <v>55</v>
      </c>
      <c r="Q24">
        <v>19</v>
      </c>
      <c r="R24" s="5">
        <f>P24+Q24</f>
        <v>74</v>
      </c>
      <c r="S24" s="5"/>
      <c r="T24" s="6">
        <v>50</v>
      </c>
      <c r="U24" s="6">
        <v>5</v>
      </c>
      <c r="V24" s="5"/>
      <c r="W24" s="6">
        <v>10</v>
      </c>
      <c r="X24" s="6">
        <v>2.75</v>
      </c>
      <c r="Y24" s="3">
        <v>8</v>
      </c>
      <c r="Z24" s="3"/>
      <c r="AA24">
        <v>33.25</v>
      </c>
      <c r="AB24" s="3"/>
      <c r="AC24" s="5">
        <f>(C24+E24+H24+J24+M24+O24+T24+AA24)/8+(((B24*0.3+D24+I24+N24)/4)/(3/5))</f>
        <v>80.53125</v>
      </c>
      <c r="AD24" s="5">
        <f>U24/AD$1*100</f>
        <v>100</v>
      </c>
      <c r="AE24" s="5">
        <f>+(F24+G24/2+K24+L24+W24+X24+Y24)/AE$1*100</f>
        <v>78.409090909090907</v>
      </c>
      <c r="AF24" s="5">
        <f>+R24</f>
        <v>74</v>
      </c>
      <c r="AG24" s="5"/>
      <c r="AH24" s="5">
        <f>(AC24*0.1+AD24*0.1+AE24*0.15+AF24*0.2)/0.55</f>
        <v>81.117252066115682</v>
      </c>
      <c r="AI24" s="5"/>
      <c r="AJ24" s="3"/>
      <c r="AK24" s="3"/>
      <c r="AL24" s="3"/>
      <c r="AM24" s="3"/>
      <c r="AN24" s="3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 s="7"/>
      <c r="CW24" s="7"/>
      <c r="CX24" s="7"/>
      <c r="CY24" s="7"/>
      <c r="CZ24" s="7"/>
      <c r="DA24" s="7"/>
      <c r="DB24" s="7"/>
      <c r="DC24" s="7"/>
      <c r="DD24" s="7"/>
      <c r="DE24" s="7"/>
    </row>
    <row r="25" spans="1:109" s="10" customFormat="1" ht="17.25" customHeight="1" x14ac:dyDescent="0.3">
      <c r="A25">
        <v>13371</v>
      </c>
      <c r="B25" s="1">
        <v>87</v>
      </c>
      <c r="C25" s="3"/>
      <c r="D25" s="1">
        <v>30</v>
      </c>
      <c r="E25" s="3">
        <v>32</v>
      </c>
      <c r="F25" s="3"/>
      <c r="G25" s="3">
        <v>85</v>
      </c>
      <c r="H25" s="3">
        <v>50</v>
      </c>
      <c r="I25" s="1">
        <v>30</v>
      </c>
      <c r="J25" s="3"/>
      <c r="K25" s="3"/>
      <c r="L25" s="3">
        <v>10</v>
      </c>
      <c r="M25" s="3"/>
      <c r="N25" s="1">
        <v>30</v>
      </c>
      <c r="O25" s="3">
        <v>41</v>
      </c>
      <c r="P25">
        <v>40</v>
      </c>
      <c r="Q25">
        <v>24</v>
      </c>
      <c r="R25" s="5">
        <f>P25+Q25</f>
        <v>64</v>
      </c>
      <c r="S25" s="5"/>
      <c r="T25" s="6">
        <v>50</v>
      </c>
      <c r="U25" s="6">
        <v>4</v>
      </c>
      <c r="V25" s="5"/>
      <c r="W25" s="6">
        <v>10</v>
      </c>
      <c r="X25" s="6">
        <v>5</v>
      </c>
      <c r="Y25" s="3">
        <v>6</v>
      </c>
      <c r="Z25" s="3"/>
      <c r="AA25">
        <v>31</v>
      </c>
      <c r="AB25" s="3"/>
      <c r="AC25" s="5">
        <f>(C25+E25+H25+J25+M25+O25+T25+AA25)/8+(((B25*0.3+D25+I25+N25)/4)/(3/5))</f>
        <v>73.875</v>
      </c>
      <c r="AD25" s="5">
        <f>U25/AD$1*100</f>
        <v>80</v>
      </c>
      <c r="AE25" s="5">
        <f>+(F25+G25/2+K25+L25+W25+X25+Y25)/AE$1*100</f>
        <v>66.818181818181827</v>
      </c>
      <c r="AF25" s="5">
        <f>+R25</f>
        <v>64</v>
      </c>
      <c r="AG25" s="5"/>
      <c r="AH25" s="5">
        <f>(AC25*0.1+AD25*0.1+AE25*0.15+AF25*0.2)/0.55</f>
        <v>69.473140495867767</v>
      </c>
      <c r="AI25" s="5"/>
      <c r="AJ25" s="3"/>
      <c r="AK25" s="3"/>
      <c r="AL25" s="3"/>
      <c r="AM25" s="3"/>
      <c r="AN25" s="3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109" ht="17.25" customHeight="1" x14ac:dyDescent="0.3">
      <c r="A26">
        <v>13579</v>
      </c>
      <c r="B26" s="1">
        <v>99</v>
      </c>
      <c r="C26" s="3">
        <v>50</v>
      </c>
      <c r="D26" s="1">
        <v>30</v>
      </c>
      <c r="E26" s="3">
        <v>36</v>
      </c>
      <c r="F26" s="3">
        <v>9</v>
      </c>
      <c r="G26" s="3">
        <v>100</v>
      </c>
      <c r="H26" s="3">
        <v>50</v>
      </c>
      <c r="I26" s="1">
        <v>30</v>
      </c>
      <c r="J26" s="3">
        <v>50</v>
      </c>
      <c r="K26" s="3">
        <v>10</v>
      </c>
      <c r="L26" s="3"/>
      <c r="M26">
        <v>50</v>
      </c>
      <c r="N26" s="1">
        <v>30</v>
      </c>
      <c r="O26" s="3"/>
      <c r="P26">
        <v>47.5</v>
      </c>
      <c r="Q26">
        <v>11</v>
      </c>
      <c r="R26" s="5">
        <f>P26+Q26</f>
        <v>58.5</v>
      </c>
      <c r="S26" s="5"/>
      <c r="T26" s="6"/>
      <c r="U26" s="6"/>
      <c r="V26" s="5"/>
      <c r="W26" s="6">
        <v>10</v>
      </c>
      <c r="X26" s="6"/>
      <c r="Y26" s="3"/>
      <c r="Z26" s="3"/>
      <c r="AA26">
        <v>26</v>
      </c>
      <c r="AB26" s="3"/>
      <c r="AC26" s="5">
        <f>(C26+E26+H26+J26+M26+O26+T26+AA26)/8+(((B26*0.3+D26+I26+N26)/4)/(3/5))</f>
        <v>82.625</v>
      </c>
      <c r="AD26" s="5">
        <f>U26/AD$1*100</f>
        <v>0</v>
      </c>
      <c r="AE26" s="5">
        <f>+(F26+G26/2+K26+L26+W26+X26+Y26)/AE$1*100</f>
        <v>71.818181818181813</v>
      </c>
      <c r="AF26" s="5">
        <f>+R26</f>
        <v>58.5</v>
      </c>
      <c r="AG26" s="5"/>
      <c r="AH26" s="5">
        <f>(AC26*0.1+AD26*0.1+AE26*0.15+AF26*0.2)/0.55</f>
        <v>55.882231404958674</v>
      </c>
      <c r="AI26" s="5"/>
      <c r="AJ26" s="3"/>
      <c r="AK26" s="3"/>
      <c r="AL26" s="3"/>
      <c r="AM26" s="3"/>
      <c r="AN26" s="3"/>
      <c r="CV26" s="10"/>
      <c r="CW26" s="10"/>
      <c r="CX26" s="10"/>
      <c r="CY26" s="10"/>
      <c r="CZ26" s="10"/>
      <c r="DA26" s="10"/>
      <c r="DB26" s="10"/>
      <c r="DC26" s="10"/>
      <c r="DD26" s="10"/>
      <c r="DE26" s="10"/>
    </row>
    <row r="27" spans="1:109" ht="17.25" customHeight="1" x14ac:dyDescent="0.3">
      <c r="A27">
        <v>13683</v>
      </c>
      <c r="B27" s="1">
        <v>88</v>
      </c>
      <c r="C27" s="3">
        <v>50</v>
      </c>
      <c r="D27" s="1">
        <v>30</v>
      </c>
      <c r="E27" s="3">
        <v>41.5</v>
      </c>
      <c r="F27" s="3">
        <v>10</v>
      </c>
      <c r="G27" s="3">
        <v>100</v>
      </c>
      <c r="H27" s="3">
        <v>50</v>
      </c>
      <c r="I27" s="1">
        <v>30</v>
      </c>
      <c r="J27" s="3">
        <v>44</v>
      </c>
      <c r="K27" s="3">
        <v>10</v>
      </c>
      <c r="L27" s="3">
        <v>10</v>
      </c>
      <c r="M27">
        <v>50</v>
      </c>
      <c r="N27" s="1">
        <v>30</v>
      </c>
      <c r="O27" s="3">
        <v>41</v>
      </c>
      <c r="P27">
        <v>55</v>
      </c>
      <c r="Q27">
        <v>25</v>
      </c>
      <c r="R27" s="5">
        <f>P27+Q27</f>
        <v>80</v>
      </c>
      <c r="S27" s="5"/>
      <c r="T27" s="6">
        <v>50</v>
      </c>
      <c r="U27" s="6">
        <v>4</v>
      </c>
      <c r="V27" s="5"/>
      <c r="W27" s="6">
        <v>10</v>
      </c>
      <c r="X27" s="6">
        <v>10</v>
      </c>
      <c r="Y27" s="3">
        <v>10</v>
      </c>
      <c r="Z27" s="3"/>
      <c r="AA27">
        <v>39.75</v>
      </c>
      <c r="AB27" s="3"/>
      <c r="AC27" s="5">
        <f>(C27+E27+H27+J27+M27+O27+T27+AA27)/8+(((B27*0.3+D27+I27+N27)/4)/(3/5))</f>
        <v>94.28125</v>
      </c>
      <c r="AD27" s="5">
        <f>U27/AD$1*100</f>
        <v>80</v>
      </c>
      <c r="AE27" s="5">
        <f>+(F27+G27/2+K27+L27+W27+X27+Y27)/AE$1*100</f>
        <v>100</v>
      </c>
      <c r="AF27" s="5">
        <f>+R27</f>
        <v>80</v>
      </c>
      <c r="AG27" s="5"/>
      <c r="AH27" s="5">
        <f>(AC27*0.1+AD27*0.1+AE27*0.15+AF27*0.2)/0.55</f>
        <v>88.05113636363636</v>
      </c>
      <c r="AI27" s="5"/>
      <c r="AJ27" s="3"/>
      <c r="AK27" s="3"/>
      <c r="AL27" s="3"/>
      <c r="AM27" s="3"/>
      <c r="AN27" s="3"/>
      <c r="CV27" s="8"/>
      <c r="CW27" s="8"/>
      <c r="CX27" s="8"/>
      <c r="CY27" s="8"/>
      <c r="CZ27" s="8"/>
      <c r="DA27" s="8"/>
      <c r="DB27" s="8"/>
      <c r="DC27" s="8"/>
      <c r="DD27" s="8"/>
      <c r="DE27" s="8"/>
    </row>
    <row r="28" spans="1:109" ht="17.25" customHeight="1" x14ac:dyDescent="0.3">
      <c r="A28">
        <v>14062</v>
      </c>
      <c r="B28" s="1">
        <v>88</v>
      </c>
      <c r="C28" s="3">
        <v>50</v>
      </c>
      <c r="D28" s="1">
        <v>30</v>
      </c>
      <c r="E28" s="3">
        <v>32</v>
      </c>
      <c r="F28" s="3">
        <v>10</v>
      </c>
      <c r="G28" s="3">
        <v>98</v>
      </c>
      <c r="H28" s="3">
        <v>50</v>
      </c>
      <c r="I28" s="1">
        <v>30</v>
      </c>
      <c r="J28" s="3">
        <v>49</v>
      </c>
      <c r="K28" s="3">
        <v>10</v>
      </c>
      <c r="L28" s="3">
        <v>10</v>
      </c>
      <c r="M28">
        <v>50</v>
      </c>
      <c r="N28" s="1">
        <v>30</v>
      </c>
      <c r="O28" s="3">
        <v>47</v>
      </c>
      <c r="P28">
        <v>60</v>
      </c>
      <c r="Q28">
        <v>21</v>
      </c>
      <c r="R28" s="5">
        <f>P28+Q28</f>
        <v>81</v>
      </c>
      <c r="S28" s="5"/>
      <c r="T28" s="6">
        <v>50</v>
      </c>
      <c r="U28" s="6">
        <v>4</v>
      </c>
      <c r="V28" s="5"/>
      <c r="W28" s="6">
        <v>10</v>
      </c>
      <c r="X28" s="6">
        <v>5.5</v>
      </c>
      <c r="Y28" s="3">
        <v>6</v>
      </c>
      <c r="Z28" s="3"/>
      <c r="AA28">
        <v>35</v>
      </c>
      <c r="AB28" s="3"/>
      <c r="AC28" s="5">
        <f>(C28+E28+H28+J28+M28+O28+T28+AA28)/8+(((B28*0.3+D28+I28+N28)/4)/(3/5))</f>
        <v>93.875</v>
      </c>
      <c r="AD28" s="5">
        <f>U28/AD$1*100</f>
        <v>80</v>
      </c>
      <c r="AE28" s="5">
        <f>+(F28+G28/2+K28+L28+W28+X28+Y28)/AE$1*100</f>
        <v>91.363636363636374</v>
      </c>
      <c r="AF28" s="5">
        <f>+R28</f>
        <v>81</v>
      </c>
      <c r="AG28" s="5"/>
      <c r="AH28" s="5">
        <f>(AC28*0.1+AD28*0.1+AE28*0.15+AF28*0.2)/0.55</f>
        <v>85.985537190082653</v>
      </c>
      <c r="AI28" s="5"/>
      <c r="AJ28" s="3"/>
      <c r="AK28" s="3"/>
      <c r="AL28" s="3"/>
      <c r="AM28" s="3"/>
      <c r="AN28" s="3"/>
    </row>
    <row r="29" spans="1:109" s="11" customFormat="1" ht="17.25" customHeight="1" x14ac:dyDescent="0.3">
      <c r="A29">
        <v>14120</v>
      </c>
      <c r="B29" s="1">
        <v>88</v>
      </c>
      <c r="C29" s="3">
        <v>50</v>
      </c>
      <c r="D29" s="1">
        <v>30</v>
      </c>
      <c r="E29" s="3">
        <v>43.5</v>
      </c>
      <c r="F29" s="3">
        <v>9</v>
      </c>
      <c r="G29" s="3">
        <v>98</v>
      </c>
      <c r="H29" s="3">
        <v>50</v>
      </c>
      <c r="I29" s="1">
        <v>30</v>
      </c>
      <c r="J29" s="3">
        <v>46</v>
      </c>
      <c r="K29" s="3">
        <v>10</v>
      </c>
      <c r="L29" s="3">
        <v>10</v>
      </c>
      <c r="M29">
        <v>50</v>
      </c>
      <c r="N29" s="1">
        <v>30</v>
      </c>
      <c r="O29" s="3">
        <v>50</v>
      </c>
      <c r="P29">
        <v>55</v>
      </c>
      <c r="Q29">
        <v>26</v>
      </c>
      <c r="R29" s="5">
        <f>P29+Q29</f>
        <v>81</v>
      </c>
      <c r="S29" s="5"/>
      <c r="T29" s="6">
        <v>50</v>
      </c>
      <c r="U29" s="6"/>
      <c r="V29" s="5"/>
      <c r="W29" s="6">
        <v>10</v>
      </c>
      <c r="X29" s="6">
        <v>7.5</v>
      </c>
      <c r="Y29" s="3">
        <v>10</v>
      </c>
      <c r="Z29" s="3"/>
      <c r="AA29">
        <v>35</v>
      </c>
      <c r="AB29" s="3"/>
      <c r="AC29" s="5">
        <f>(C29+E29+H29+J29+M29+O29+T29+AA29)/8+(((B29*0.3+D29+I29+N29)/4)/(3/5))</f>
        <v>95.3125</v>
      </c>
      <c r="AD29" s="5">
        <f>U29/AD$1*100</f>
        <v>0</v>
      </c>
      <c r="AE29" s="5">
        <f>+(F29+G29/2+K29+L29+W29+X29+Y29)/AE$1*100</f>
        <v>95.909090909090907</v>
      </c>
      <c r="AF29" s="5">
        <f>+R29</f>
        <v>81</v>
      </c>
      <c r="AG29" s="5"/>
      <c r="AH29" s="5">
        <f>(AC29*0.1+AD29*0.1+AE29*0.15+AF29*0.2)/0.55</f>
        <v>72.941115702479323</v>
      </c>
      <c r="AI29" s="5"/>
      <c r="AJ29" s="3"/>
      <c r="AK29" s="3"/>
      <c r="AL29" s="3"/>
      <c r="AM29" s="3"/>
      <c r="AN29" s="3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</row>
    <row r="30" spans="1:109" s="11" customFormat="1" ht="17.25" customHeight="1" x14ac:dyDescent="0.3">
      <c r="A30">
        <v>14255</v>
      </c>
      <c r="B30" s="1">
        <v>99</v>
      </c>
      <c r="C30" s="3">
        <v>50</v>
      </c>
      <c r="D30" s="1">
        <v>30</v>
      </c>
      <c r="E30" s="3">
        <v>36</v>
      </c>
      <c r="F30" s="3">
        <v>10</v>
      </c>
      <c r="G30" s="3">
        <v>100</v>
      </c>
      <c r="H30" s="3">
        <v>50</v>
      </c>
      <c r="I30" s="1">
        <v>30</v>
      </c>
      <c r="J30" s="3">
        <v>46</v>
      </c>
      <c r="K30" s="3">
        <v>10</v>
      </c>
      <c r="L30" s="3">
        <v>10</v>
      </c>
      <c r="M30">
        <v>50</v>
      </c>
      <c r="N30" s="1">
        <v>30</v>
      </c>
      <c r="O30" s="3">
        <v>47</v>
      </c>
      <c r="P30">
        <v>62.5</v>
      </c>
      <c r="Q30">
        <v>29</v>
      </c>
      <c r="R30" s="5">
        <f>P30+Q30</f>
        <v>91.5</v>
      </c>
      <c r="S30" s="5"/>
      <c r="T30" s="6">
        <v>50</v>
      </c>
      <c r="U30" s="6">
        <v>5</v>
      </c>
      <c r="V30" s="5"/>
      <c r="W30" s="6">
        <v>10</v>
      </c>
      <c r="X30" s="6">
        <v>10</v>
      </c>
      <c r="Y30" s="3">
        <v>10</v>
      </c>
      <c r="Z30" s="3"/>
      <c r="AA30">
        <v>46.5</v>
      </c>
      <c r="AB30" s="3"/>
      <c r="AC30" s="5">
        <f>(C30+E30+H30+J30+M30+O30+T30+AA30)/8+(((B30*0.3+D30+I30+N30)/4)/(3/5))</f>
        <v>96.8125</v>
      </c>
      <c r="AD30" s="5">
        <f>U30/AD$1*100</f>
        <v>100</v>
      </c>
      <c r="AE30" s="5">
        <f>+(F30+G30/2+K30+L30+W30+X30+Y30)/AE$1*100</f>
        <v>100</v>
      </c>
      <c r="AF30" s="5">
        <f>+R30</f>
        <v>91.5</v>
      </c>
      <c r="AG30" s="5"/>
      <c r="AH30" s="5">
        <f>(AC30*0.1+AD30*0.1+AE30*0.15+AF30*0.2)/0.55</f>
        <v>96.329545454545453</v>
      </c>
      <c r="AI30" s="5"/>
      <c r="AJ30" s="3"/>
      <c r="AK30" s="3"/>
      <c r="AL30" s="3"/>
      <c r="AM30" s="3"/>
      <c r="AN30" s="3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 s="7"/>
      <c r="CW30" s="7"/>
      <c r="CX30" s="7"/>
      <c r="CY30" s="7"/>
      <c r="CZ30" s="7"/>
      <c r="DA30" s="7"/>
      <c r="DB30" s="7"/>
      <c r="DC30" s="7"/>
      <c r="DD30" s="7"/>
      <c r="DE30" s="7"/>
    </row>
    <row r="31" spans="1:109" s="11" customFormat="1" ht="17.25" customHeight="1" x14ac:dyDescent="0.3">
      <c r="A31">
        <v>15151</v>
      </c>
      <c r="B31" s="1">
        <v>99</v>
      </c>
      <c r="C31" s="3">
        <v>50</v>
      </c>
      <c r="D31" s="1">
        <v>30</v>
      </c>
      <c r="E31" s="3">
        <v>37</v>
      </c>
      <c r="F31" s="3">
        <v>9</v>
      </c>
      <c r="G31" s="3">
        <v>94</v>
      </c>
      <c r="H31" s="3">
        <v>50</v>
      </c>
      <c r="I31" s="1">
        <v>30</v>
      </c>
      <c r="J31" s="3">
        <v>50</v>
      </c>
      <c r="K31" s="3">
        <v>10</v>
      </c>
      <c r="L31" s="3">
        <v>10</v>
      </c>
      <c r="M31">
        <v>50</v>
      </c>
      <c r="N31" s="1">
        <v>30</v>
      </c>
      <c r="O31" s="3">
        <v>43</v>
      </c>
      <c r="P31">
        <v>60</v>
      </c>
      <c r="Q31">
        <v>23</v>
      </c>
      <c r="R31" s="5">
        <f>P31+Q31</f>
        <v>83</v>
      </c>
      <c r="S31" s="5"/>
      <c r="T31" s="6">
        <v>50</v>
      </c>
      <c r="U31" s="6">
        <v>4</v>
      </c>
      <c r="V31" s="5"/>
      <c r="W31" s="6">
        <v>10</v>
      </c>
      <c r="X31" s="6">
        <v>8</v>
      </c>
      <c r="Y31" s="3">
        <v>10</v>
      </c>
      <c r="Z31" s="3"/>
      <c r="AA31">
        <v>36</v>
      </c>
      <c r="AB31" s="3"/>
      <c r="AC31" s="5">
        <f>(C31+E31+H31+J31+M31+O31+T31+AA31)/8+(((B31*0.3+D31+I31+N31)/4)/(3/5))</f>
        <v>95.625</v>
      </c>
      <c r="AD31" s="5">
        <f>U31/AD$1*100</f>
        <v>80</v>
      </c>
      <c r="AE31" s="5">
        <f>+(F31+G31/2+K31+L31+W31+X31+Y31)/AE$1*100</f>
        <v>94.545454545454547</v>
      </c>
      <c r="AF31" s="5">
        <f>+R31</f>
        <v>83</v>
      </c>
      <c r="AG31" s="5"/>
      <c r="AH31" s="5">
        <f>(AC31*0.1+AD31*0.1+AE31*0.15+AF31*0.2)/0.55</f>
        <v>87.898760330578511</v>
      </c>
      <c r="AI31" s="5"/>
      <c r="AJ31" s="3"/>
      <c r="AK31" s="3"/>
      <c r="AL31" s="3"/>
      <c r="AM31" s="3"/>
      <c r="AN31" s="3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</row>
    <row r="32" spans="1:109" s="7" customFormat="1" ht="17.25" customHeight="1" x14ac:dyDescent="0.3">
      <c r="A32">
        <v>17460</v>
      </c>
      <c r="B32" s="1">
        <v>99</v>
      </c>
      <c r="C32" s="3">
        <v>50</v>
      </c>
      <c r="D32" s="1">
        <v>30</v>
      </c>
      <c r="E32" s="3">
        <v>40</v>
      </c>
      <c r="F32" s="3">
        <v>10</v>
      </c>
      <c r="G32" s="3">
        <v>98</v>
      </c>
      <c r="H32" s="3">
        <v>50</v>
      </c>
      <c r="I32" s="1">
        <v>30</v>
      </c>
      <c r="J32" s="3">
        <v>45</v>
      </c>
      <c r="K32" s="3">
        <v>10</v>
      </c>
      <c r="L32" s="3">
        <v>10</v>
      </c>
      <c r="M32">
        <v>50</v>
      </c>
      <c r="N32" s="1">
        <v>30</v>
      </c>
      <c r="O32" s="3">
        <v>44</v>
      </c>
      <c r="P32">
        <v>65</v>
      </c>
      <c r="Q32">
        <v>31</v>
      </c>
      <c r="R32" s="5">
        <f>P32+Q32</f>
        <v>96</v>
      </c>
      <c r="S32" s="5"/>
      <c r="T32" s="6">
        <v>50</v>
      </c>
      <c r="U32" s="6">
        <v>5</v>
      </c>
      <c r="V32" s="5"/>
      <c r="W32" s="6">
        <v>10</v>
      </c>
      <c r="X32" s="6">
        <v>9.5</v>
      </c>
      <c r="Y32" s="3">
        <v>8</v>
      </c>
      <c r="Z32" s="3"/>
      <c r="AA32">
        <v>44.5</v>
      </c>
      <c r="AB32" s="3"/>
      <c r="AC32" s="5">
        <f>(C32+E32+H32+J32+M32+O32+T32+AA32)/8+(((B32*0.3+D32+I32+N32)/4)/(3/5))</f>
        <v>96.5625</v>
      </c>
      <c r="AD32" s="5">
        <f>U32/AD$1*100</f>
        <v>100</v>
      </c>
      <c r="AE32" s="5">
        <f>+(F32+G32/2+K32+L32+W32+X32+Y32)/AE$1*100</f>
        <v>96.818181818181813</v>
      </c>
      <c r="AF32" s="5">
        <f>+R32</f>
        <v>96</v>
      </c>
      <c r="AG32" s="5"/>
      <c r="AH32" s="5">
        <f>(AC32*0.1+AD32*0.1+AE32*0.15+AF32*0.2)/0.55</f>
        <v>97.05268595041322</v>
      </c>
      <c r="AI32" s="5"/>
      <c r="AJ32" s="3"/>
      <c r="AK32" s="3"/>
      <c r="AL32" s="3"/>
      <c r="AM32" s="3"/>
      <c r="AN32" s="3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 s="8"/>
      <c r="CW32" s="8"/>
      <c r="CX32" s="8"/>
      <c r="CY32" s="8"/>
      <c r="CZ32" s="8"/>
      <c r="DA32" s="8"/>
      <c r="DB32" s="8"/>
      <c r="DC32" s="8"/>
      <c r="DD32" s="8"/>
      <c r="DE32" s="8"/>
    </row>
    <row r="33" spans="1:109" s="7" customFormat="1" ht="17.25" customHeight="1" x14ac:dyDescent="0.3">
      <c r="A33">
        <v>19341</v>
      </c>
      <c r="B33" s="1">
        <v>99</v>
      </c>
      <c r="C33" s="3">
        <v>50</v>
      </c>
      <c r="D33" s="1">
        <v>30</v>
      </c>
      <c r="E33" s="3">
        <v>36.5</v>
      </c>
      <c r="F33" s="3">
        <v>10</v>
      </c>
      <c r="G33" s="3">
        <v>96</v>
      </c>
      <c r="H33" s="3">
        <v>50</v>
      </c>
      <c r="I33" s="1">
        <v>30</v>
      </c>
      <c r="J33" s="3">
        <v>45</v>
      </c>
      <c r="K33" s="3">
        <v>10</v>
      </c>
      <c r="L33" s="3">
        <v>10</v>
      </c>
      <c r="M33" s="3">
        <v>50</v>
      </c>
      <c r="N33" s="1">
        <v>30</v>
      </c>
      <c r="O33" s="3">
        <v>45</v>
      </c>
      <c r="P33">
        <v>70</v>
      </c>
      <c r="Q33">
        <v>30</v>
      </c>
      <c r="R33" s="5">
        <f>P33+Q33</f>
        <v>100</v>
      </c>
      <c r="S33" s="5"/>
      <c r="T33" s="6">
        <v>50</v>
      </c>
      <c r="U33" s="6">
        <v>5</v>
      </c>
      <c r="V33" s="5"/>
      <c r="W33" s="6">
        <v>10</v>
      </c>
      <c r="X33" s="6">
        <v>6</v>
      </c>
      <c r="Y33" s="3">
        <v>10</v>
      </c>
      <c r="Z33" s="3"/>
      <c r="AA33">
        <v>41.5</v>
      </c>
      <c r="AB33" s="3"/>
      <c r="AC33" s="5">
        <f>(C33+E33+H33+J33+M33+O33+T33+AA33)/8+(((B33*0.3+D33+I33+N33)/4)/(3/5))</f>
        <v>95.875</v>
      </c>
      <c r="AD33" s="5">
        <f>U33/AD$1*100</f>
        <v>100</v>
      </c>
      <c r="AE33" s="5">
        <f>+(F33+G33/2+K33+L33+W33+X33+Y33)/AE$1*100</f>
        <v>94.545454545454547</v>
      </c>
      <c r="AF33" s="5">
        <f>+R33</f>
        <v>100</v>
      </c>
      <c r="AG33" s="5"/>
      <c r="AH33" s="5">
        <f>(AC33*0.1+AD33*0.1+AE33*0.15+AF33*0.2)/0.55</f>
        <v>97.762396694214857</v>
      </c>
      <c r="AI33" s="5"/>
      <c r="AJ33" s="3"/>
      <c r="AK33" s="3"/>
      <c r="AL33" s="3"/>
      <c r="AM33" s="3"/>
      <c r="AN33" s="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</row>
    <row r="34" spans="1:109" s="7" customFormat="1" ht="17.25" customHeight="1" x14ac:dyDescent="0.3">
      <c r="A34">
        <v>21232</v>
      </c>
      <c r="B34" s="1">
        <v>99</v>
      </c>
      <c r="C34" s="3">
        <v>50</v>
      </c>
      <c r="D34" s="1">
        <v>30</v>
      </c>
      <c r="E34" s="3">
        <v>41</v>
      </c>
      <c r="F34" s="3">
        <v>10</v>
      </c>
      <c r="G34" s="3">
        <v>94</v>
      </c>
      <c r="H34" s="3">
        <v>50</v>
      </c>
      <c r="I34" s="1">
        <v>30</v>
      </c>
      <c r="J34" s="3">
        <v>44</v>
      </c>
      <c r="K34" s="3">
        <v>10</v>
      </c>
      <c r="L34" s="3">
        <v>10</v>
      </c>
      <c r="M34">
        <v>50</v>
      </c>
      <c r="N34" s="1">
        <v>30</v>
      </c>
      <c r="O34" s="3">
        <v>45</v>
      </c>
      <c r="P34">
        <v>62.5</v>
      </c>
      <c r="Q34">
        <v>27</v>
      </c>
      <c r="R34" s="5">
        <f>P34+Q34</f>
        <v>89.5</v>
      </c>
      <c r="S34" s="5"/>
      <c r="T34" s="6">
        <v>50</v>
      </c>
      <c r="U34" s="6">
        <v>5</v>
      </c>
      <c r="V34" s="5"/>
      <c r="W34" s="6">
        <v>10</v>
      </c>
      <c r="X34" s="6">
        <v>8.5</v>
      </c>
      <c r="Y34" s="3">
        <v>8</v>
      </c>
      <c r="Z34" s="3"/>
      <c r="AA34">
        <v>33.75</v>
      </c>
      <c r="AB34" s="3"/>
      <c r="AC34" s="5">
        <f>(C34+E34+H34+J34+M34+O34+T34+AA34)/8+(((B34*0.3+D34+I34+N34)/4)/(3/5))</f>
        <v>95.34375</v>
      </c>
      <c r="AD34" s="5">
        <f>U34/AD$1*100</f>
        <v>100</v>
      </c>
      <c r="AE34" s="5">
        <f>+(F34+G34/2+K34+L34+W34+X34+Y34)/AE$1*100</f>
        <v>94.090909090909093</v>
      </c>
      <c r="AF34" s="5">
        <f>+R34</f>
        <v>89.5</v>
      </c>
      <c r="AG34" s="5"/>
      <c r="AH34" s="5">
        <f>(AC34*0.1+AD34*0.1+AE34*0.15+AF34*0.2)/0.55</f>
        <v>93.723657024793383</v>
      </c>
      <c r="AI34" s="5"/>
      <c r="AJ34" s="3"/>
      <c r="AK34" s="3"/>
      <c r="AL34" s="3"/>
      <c r="AM34" s="3"/>
      <c r="AN34" s="3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 s="8"/>
      <c r="CW34" s="8"/>
      <c r="CX34" s="8"/>
      <c r="CY34" s="8"/>
      <c r="CZ34" s="8"/>
      <c r="DA34" s="8"/>
      <c r="DB34" s="8"/>
      <c r="DC34" s="8"/>
      <c r="DD34" s="8"/>
      <c r="DE34" s="8"/>
    </row>
    <row r="35" spans="1:109" s="7" customFormat="1" ht="17.25" customHeight="1" x14ac:dyDescent="0.3">
      <c r="A35">
        <v>21997</v>
      </c>
      <c r="B35" s="1">
        <v>66</v>
      </c>
      <c r="C35" s="3">
        <v>50</v>
      </c>
      <c r="D35" s="1">
        <v>30</v>
      </c>
      <c r="E35" s="3">
        <v>38</v>
      </c>
      <c r="F35" s="3">
        <v>10</v>
      </c>
      <c r="G35" s="3">
        <v>100</v>
      </c>
      <c r="H35" s="3">
        <v>50</v>
      </c>
      <c r="I35" s="1">
        <v>30</v>
      </c>
      <c r="J35" s="3">
        <v>48</v>
      </c>
      <c r="K35" s="3">
        <v>10</v>
      </c>
      <c r="L35" s="3">
        <v>10</v>
      </c>
      <c r="M35" s="3">
        <v>50</v>
      </c>
      <c r="N35" s="1">
        <v>30</v>
      </c>
      <c r="O35" s="3">
        <v>41</v>
      </c>
      <c r="P35">
        <v>47.5</v>
      </c>
      <c r="Q35">
        <v>20</v>
      </c>
      <c r="R35" s="5">
        <f>P35+Q35</f>
        <v>67.5</v>
      </c>
      <c r="S35" s="5"/>
      <c r="T35" s="6">
        <v>50</v>
      </c>
      <c r="U35" s="6">
        <v>3</v>
      </c>
      <c r="V35" s="5"/>
      <c r="W35" s="6">
        <v>10</v>
      </c>
      <c r="X35" s="6">
        <v>6</v>
      </c>
      <c r="Y35" s="3">
        <v>7</v>
      </c>
      <c r="Z35" s="3"/>
      <c r="AA35">
        <v>19.5</v>
      </c>
      <c r="AB35" s="3"/>
      <c r="AC35" s="5">
        <f>(C35+E35+H35+J35+M35+O35+T35+AA35)/8+(((B35*0.3+D35+I35+N35)/4)/(3/5))</f>
        <v>89.0625</v>
      </c>
      <c r="AD35" s="5">
        <f>U35/AD$1*100</f>
        <v>60</v>
      </c>
      <c r="AE35" s="5">
        <f>+(F35+G35/2+K35+L35+W35+X35+Y35)/AE$1*100</f>
        <v>93.63636363636364</v>
      </c>
      <c r="AF35" s="5">
        <f>+R35</f>
        <v>67.5</v>
      </c>
      <c r="AG35" s="5"/>
      <c r="AH35" s="5">
        <f>(AC35*0.1+AD35*0.1+AE35*0.15+AF35*0.2)/0.55</f>
        <v>77.184917355371894</v>
      </c>
      <c r="AI35" s="5"/>
      <c r="AJ35" s="3"/>
      <c r="AK35" s="3"/>
      <c r="AL35" s="3"/>
      <c r="AM35" s="3"/>
      <c r="AN35" s="3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 s="8"/>
      <c r="CW35" s="8"/>
      <c r="CX35" s="8"/>
      <c r="CY35" s="8"/>
      <c r="CZ35" s="8"/>
      <c r="DA35" s="8"/>
      <c r="DB35" s="8"/>
      <c r="DC35" s="8"/>
      <c r="DD35" s="8"/>
      <c r="DE35" s="8"/>
    </row>
    <row r="36" spans="1:109" s="7" customFormat="1" ht="17.25" customHeight="1" x14ac:dyDescent="0.3">
      <c r="A36">
        <v>23234</v>
      </c>
      <c r="B36" s="1">
        <v>87</v>
      </c>
      <c r="C36" s="3">
        <v>50</v>
      </c>
      <c r="D36" s="1">
        <v>30</v>
      </c>
      <c r="E36" s="3">
        <v>34</v>
      </c>
      <c r="F36"/>
      <c r="G36" s="3">
        <v>85</v>
      </c>
      <c r="H36" s="3">
        <v>50</v>
      </c>
      <c r="I36" s="1">
        <v>30</v>
      </c>
      <c r="J36" s="3">
        <v>41</v>
      </c>
      <c r="K36" s="3"/>
      <c r="L36" s="3">
        <v>10</v>
      </c>
      <c r="M36">
        <v>50</v>
      </c>
      <c r="N36" s="1">
        <v>30</v>
      </c>
      <c r="O36" s="3">
        <v>41</v>
      </c>
      <c r="P36">
        <v>60</v>
      </c>
      <c r="Q36">
        <v>23</v>
      </c>
      <c r="R36" s="5">
        <f>P36+Q36</f>
        <v>83</v>
      </c>
      <c r="S36" s="5"/>
      <c r="T36" s="6">
        <v>50</v>
      </c>
      <c r="U36" s="6">
        <v>4</v>
      </c>
      <c r="V36" s="5"/>
      <c r="W36" s="6">
        <v>10</v>
      </c>
      <c r="X36" s="6">
        <v>5</v>
      </c>
      <c r="Y36" s="3">
        <v>5</v>
      </c>
      <c r="Z36" s="3"/>
      <c r="AA36">
        <v>28</v>
      </c>
      <c r="AB36" s="3"/>
      <c r="AC36" s="5">
        <f>(C36+E36+H36+J36+M36+O36+T36+AA36)/8+(((B36*0.3+D36+I36+N36)/4)/(3/5))</f>
        <v>91.375</v>
      </c>
      <c r="AD36" s="5">
        <f>U36/AD$1*100</f>
        <v>80</v>
      </c>
      <c r="AE36" s="5">
        <f>+(F36+G36/2+K36+L36+W36+X36+Y36)/AE$1*100</f>
        <v>65.909090909090907</v>
      </c>
      <c r="AF36" s="5">
        <f>+R36</f>
        <v>83</v>
      </c>
      <c r="AG36" s="5"/>
      <c r="AH36" s="5">
        <f>(AC36*0.1+AD36*0.1+AE36*0.15+AF36*0.2)/0.55</f>
        <v>79.316115702479337</v>
      </c>
      <c r="AI36" s="5"/>
      <c r="AJ36" s="3"/>
      <c r="AK36" s="3"/>
      <c r="AL36" s="3"/>
      <c r="AM36" s="3"/>
      <c r="AN36" s="3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</row>
    <row r="37" spans="1:109" s="8" customFormat="1" ht="17.25" customHeight="1" x14ac:dyDescent="0.3">
      <c r="A37">
        <v>24242</v>
      </c>
      <c r="B37" s="1">
        <v>99</v>
      </c>
      <c r="C37" s="3">
        <v>50</v>
      </c>
      <c r="D37" s="1">
        <v>30</v>
      </c>
      <c r="E37" s="3">
        <v>34</v>
      </c>
      <c r="F37" s="3">
        <v>10</v>
      </c>
      <c r="G37" s="3">
        <v>91</v>
      </c>
      <c r="H37" s="3">
        <v>50</v>
      </c>
      <c r="I37" s="1"/>
      <c r="J37" s="3">
        <v>38</v>
      </c>
      <c r="K37" s="3">
        <v>10</v>
      </c>
      <c r="L37" s="3">
        <v>10</v>
      </c>
      <c r="M37">
        <v>50</v>
      </c>
      <c r="N37" s="1"/>
      <c r="O37" s="3">
        <v>43</v>
      </c>
      <c r="P37">
        <v>45</v>
      </c>
      <c r="Q37">
        <v>14</v>
      </c>
      <c r="R37" s="5">
        <f>P37+Q37</f>
        <v>59</v>
      </c>
      <c r="S37" s="5"/>
      <c r="T37" s="6">
        <v>50</v>
      </c>
      <c r="U37" s="6">
        <v>4</v>
      </c>
      <c r="V37" s="5"/>
      <c r="W37" s="6">
        <v>10</v>
      </c>
      <c r="X37" s="6"/>
      <c r="Y37" s="3">
        <v>8</v>
      </c>
      <c r="Z37" s="3"/>
      <c r="AA37">
        <v>29.25</v>
      </c>
      <c r="AB37" s="3"/>
      <c r="AC37" s="5">
        <f>(C37+E37+H37+J37+M37+O37+T37+AA37)/8+(((B37*0.3+D37+I37+N37)/4)/(3/5))</f>
        <v>67.90625</v>
      </c>
      <c r="AD37" s="5">
        <f>U37/AD$1*100</f>
        <v>80</v>
      </c>
      <c r="AE37" s="5">
        <f>+(F37+G37/2+K37+L37+W37+X37+Y37)/AE$1*100</f>
        <v>85</v>
      </c>
      <c r="AF37" s="5">
        <f>+R37</f>
        <v>59</v>
      </c>
      <c r="AG37" s="5"/>
      <c r="AH37" s="5">
        <f>(AC37*0.1+AD37*0.1+AE37*0.15+AF37*0.2)/0.55</f>
        <v>71.528409090909093</v>
      </c>
      <c r="AI37" s="5"/>
      <c r="AJ37" s="3"/>
      <c r="AK37" s="3"/>
      <c r="AL37" s="3"/>
      <c r="AM37" s="3"/>
      <c r="AN37" s="3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 s="10"/>
      <c r="CW37" s="10"/>
      <c r="CX37" s="10"/>
      <c r="CY37" s="10"/>
      <c r="CZ37" s="10"/>
      <c r="DA37" s="10"/>
      <c r="DB37" s="10"/>
      <c r="DC37" s="10"/>
      <c r="DD37" s="10"/>
      <c r="DE37" s="10"/>
    </row>
    <row r="38" spans="1:109" s="8" customFormat="1" ht="17.25" customHeight="1" x14ac:dyDescent="0.3">
      <c r="A38">
        <v>24295</v>
      </c>
      <c r="B38" s="1">
        <v>88</v>
      </c>
      <c r="C38" s="3">
        <v>50</v>
      </c>
      <c r="D38" s="1">
        <v>30</v>
      </c>
      <c r="E38" s="3">
        <v>37</v>
      </c>
      <c r="F38" s="3"/>
      <c r="G38" s="3">
        <v>88</v>
      </c>
      <c r="H38" s="3">
        <v>50</v>
      </c>
      <c r="I38" s="1">
        <v>30</v>
      </c>
      <c r="J38" s="3">
        <v>44</v>
      </c>
      <c r="K38" s="3">
        <v>10</v>
      </c>
      <c r="L38" s="3">
        <v>10</v>
      </c>
      <c r="M38">
        <v>50</v>
      </c>
      <c r="N38" s="1">
        <v>30</v>
      </c>
      <c r="O38" s="3">
        <v>48</v>
      </c>
      <c r="P38">
        <v>47.5</v>
      </c>
      <c r="Q38">
        <v>26</v>
      </c>
      <c r="R38" s="5">
        <f>P38+Q38</f>
        <v>73.5</v>
      </c>
      <c r="S38" s="5"/>
      <c r="T38" s="6">
        <v>50</v>
      </c>
      <c r="U38" s="6">
        <v>5</v>
      </c>
      <c r="V38" s="5"/>
      <c r="W38" s="6">
        <v>10</v>
      </c>
      <c r="X38" s="6">
        <v>6.5</v>
      </c>
      <c r="Y38" s="3">
        <v>6</v>
      </c>
      <c r="Z38" s="3"/>
      <c r="AA38">
        <v>35.5</v>
      </c>
      <c r="AB38" s="3"/>
      <c r="AC38" s="5">
        <f>(C38+E38+H38+J38+M38+O38+T38+AA38)/8+(((B38*0.3+D38+I38+N38)/4)/(3/5))</f>
        <v>94.0625</v>
      </c>
      <c r="AD38" s="5">
        <f>U38/AD$1*100</f>
        <v>100</v>
      </c>
      <c r="AE38" s="5">
        <f>+(F38+G38/2+K38+L38+W38+X38+Y38)/AE$1*100</f>
        <v>78.63636363636364</v>
      </c>
      <c r="AF38" s="5">
        <f>+R38</f>
        <v>73.5</v>
      </c>
      <c r="AG38" s="5"/>
      <c r="AH38" s="5">
        <f>(AC38*0.1+AD38*0.1+AE38*0.15+AF38*0.2)/0.55</f>
        <v>83.457644628099175</v>
      </c>
      <c r="AI38" s="5"/>
      <c r="AJ38" s="3"/>
      <c r="AK38" s="3"/>
      <c r="AL38" s="3"/>
      <c r="AM38" s="3"/>
      <c r="AN38" s="3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</row>
    <row r="39" spans="1:109" s="8" customFormat="1" ht="17.25" customHeight="1" x14ac:dyDescent="0.3">
      <c r="A39">
        <v>25414</v>
      </c>
      <c r="B39" s="1">
        <v>99</v>
      </c>
      <c r="C39" s="3">
        <v>50</v>
      </c>
      <c r="D39" s="1">
        <v>30</v>
      </c>
      <c r="E39" s="3">
        <v>33.5</v>
      </c>
      <c r="F39" s="3">
        <v>7</v>
      </c>
      <c r="G39" s="3">
        <v>94</v>
      </c>
      <c r="H39" s="3">
        <v>50</v>
      </c>
      <c r="I39" s="1">
        <v>30</v>
      </c>
      <c r="J39" s="3">
        <v>38</v>
      </c>
      <c r="K39" s="3">
        <v>10</v>
      </c>
      <c r="L39" s="3">
        <v>10</v>
      </c>
      <c r="M39"/>
      <c r="N39" s="1">
        <v>30</v>
      </c>
      <c r="O39" s="3">
        <v>34</v>
      </c>
      <c r="P39">
        <v>42.5</v>
      </c>
      <c r="Q39">
        <v>19</v>
      </c>
      <c r="R39" s="5">
        <f>P39+Q39</f>
        <v>61.5</v>
      </c>
      <c r="S39" s="5"/>
      <c r="T39" s="6">
        <v>50</v>
      </c>
      <c r="U39" s="6"/>
      <c r="V39" s="5"/>
      <c r="W39" s="6">
        <v>10</v>
      </c>
      <c r="X39" s="6">
        <v>5</v>
      </c>
      <c r="Y39" s="3">
        <v>9</v>
      </c>
      <c r="Z39" s="3"/>
      <c r="AA39">
        <v>20</v>
      </c>
      <c r="AB39" s="3"/>
      <c r="AC39" s="5">
        <f>(C39+E39+H39+J39+M39+O39+T39+AA40)/8+(((B39*0.3+D39+I39+N39)/4)/(3/5))</f>
        <v>86.3125</v>
      </c>
      <c r="AD39" s="5">
        <f>U39/AD$1*100</f>
        <v>0</v>
      </c>
      <c r="AE39" s="5">
        <f>+(F39+G39/2+K39+L39+W39+X39+Y39)/AE$1*100</f>
        <v>89.090909090909093</v>
      </c>
      <c r="AF39" s="5">
        <f>+R39</f>
        <v>61.5</v>
      </c>
      <c r="AG39" s="5"/>
      <c r="AH39" s="5">
        <f>(AC39*0.1+AD39*0.1+AE39*0.15+AF39*0.2)/0.55</f>
        <v>62.354338842975203</v>
      </c>
      <c r="AI39" s="5"/>
      <c r="AJ39" s="3"/>
      <c r="AK39" s="3"/>
      <c r="AL39" s="3"/>
      <c r="AM39" s="3"/>
      <c r="AN39" s="3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 s="10"/>
      <c r="CW39" s="10"/>
      <c r="CX39" s="10"/>
      <c r="CY39" s="10"/>
      <c r="CZ39" s="10"/>
      <c r="DA39" s="10"/>
      <c r="DB39" s="10"/>
      <c r="DC39" s="10"/>
      <c r="DD39" s="10"/>
      <c r="DE39" s="10"/>
    </row>
    <row r="40" spans="1:109" s="8" customFormat="1" ht="17.25" customHeight="1" x14ac:dyDescent="0.3">
      <c r="A40">
        <v>26364</v>
      </c>
      <c r="B40" s="1">
        <v>88</v>
      </c>
      <c r="C40" s="3">
        <v>50</v>
      </c>
      <c r="D40" s="1">
        <v>30</v>
      </c>
      <c r="E40" s="3">
        <v>30</v>
      </c>
      <c r="F40" s="3">
        <v>10</v>
      </c>
      <c r="G40" s="3">
        <v>99</v>
      </c>
      <c r="H40" s="3">
        <v>50</v>
      </c>
      <c r="I40" s="1"/>
      <c r="J40" s="3">
        <v>50</v>
      </c>
      <c r="K40" s="3">
        <v>10</v>
      </c>
      <c r="L40" s="3"/>
      <c r="M40"/>
      <c r="N40" s="1"/>
      <c r="O40" s="3">
        <v>43</v>
      </c>
      <c r="P40">
        <v>60</v>
      </c>
      <c r="Q40">
        <v>15</v>
      </c>
      <c r="R40" s="5">
        <f>P40+Q40</f>
        <v>75</v>
      </c>
      <c r="S40" s="5"/>
      <c r="T40" s="6"/>
      <c r="U40" s="6"/>
      <c r="V40" s="5"/>
      <c r="W40" s="6">
        <v>10</v>
      </c>
      <c r="X40" s="6">
        <v>8.5</v>
      </c>
      <c r="Y40" s="3">
        <v>10</v>
      </c>
      <c r="Z40" s="3"/>
      <c r="AA40">
        <v>36</v>
      </c>
      <c r="AB40" s="3"/>
      <c r="AC40" s="5">
        <f>(C40+E40+H40+J40+M40+O40+T40+AA40)/8+(((B40*0.3+D40+I40+N40)/4)/(3/5))</f>
        <v>55.875</v>
      </c>
      <c r="AD40" s="5">
        <f>U40/AD$1*100</f>
        <v>0</v>
      </c>
      <c r="AE40" s="5">
        <f>+(F40+G40/2+K40+L40+W40+X40+Y40)/AE$1*100</f>
        <v>89.090909090909093</v>
      </c>
      <c r="AF40" s="5">
        <f>+R40</f>
        <v>75</v>
      </c>
      <c r="AG40" s="5"/>
      <c r="AH40" s="5">
        <f>(AC40*0.1+AD40*0.1+AE40*0.15+AF40*0.2)/0.55</f>
        <v>61.729338842975203</v>
      </c>
      <c r="AI40" s="5"/>
      <c r="AJ40" s="3"/>
      <c r="AK40" s="3"/>
      <c r="AL40" s="3"/>
      <c r="AM40" s="3"/>
      <c r="AN40" s="3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 s="7"/>
      <c r="CW40" s="7"/>
      <c r="CX40" s="7"/>
      <c r="CY40" s="7"/>
      <c r="CZ40" s="7"/>
      <c r="DA40" s="7"/>
      <c r="DB40" s="7"/>
      <c r="DC40" s="7"/>
      <c r="DD40" s="7"/>
      <c r="DE40" s="7"/>
    </row>
    <row r="41" spans="1:109" s="10" customFormat="1" ht="17.25" customHeight="1" x14ac:dyDescent="0.3">
      <c r="A41">
        <v>30181</v>
      </c>
      <c r="B41" s="1">
        <v>99</v>
      </c>
      <c r="C41" s="3">
        <v>50</v>
      </c>
      <c r="D41" s="1">
        <v>30</v>
      </c>
      <c r="E41" s="3">
        <v>40.5</v>
      </c>
      <c r="F41" s="3">
        <v>9</v>
      </c>
      <c r="G41" s="3">
        <v>94</v>
      </c>
      <c r="H41" s="3">
        <v>50</v>
      </c>
      <c r="I41" s="1">
        <v>30</v>
      </c>
      <c r="J41" s="3">
        <v>38</v>
      </c>
      <c r="K41" s="3">
        <v>10</v>
      </c>
      <c r="L41" s="3">
        <v>10</v>
      </c>
      <c r="M41">
        <v>50</v>
      </c>
      <c r="N41" s="1"/>
      <c r="O41" s="3">
        <v>42</v>
      </c>
      <c r="P41">
        <v>50</v>
      </c>
      <c r="Q41">
        <v>11</v>
      </c>
      <c r="R41" s="5">
        <f>P41+Q41</f>
        <v>61</v>
      </c>
      <c r="S41" s="5"/>
      <c r="T41" s="6">
        <v>50</v>
      </c>
      <c r="U41" s="6">
        <v>3</v>
      </c>
      <c r="V41" s="5"/>
      <c r="W41" s="6">
        <v>10</v>
      </c>
      <c r="X41" s="6">
        <v>7</v>
      </c>
      <c r="Y41" s="3"/>
      <c r="Z41" s="3"/>
      <c r="AA41">
        <v>28.25</v>
      </c>
      <c r="AB41" s="3"/>
      <c r="AC41" s="5">
        <f>(C41+E41+H41+J41+M41+O41+T41+AA41)/8+(((B41*0.3+D41+I41+N41)/4)/(3/5))</f>
        <v>80.96875</v>
      </c>
      <c r="AD41" s="5">
        <f>U41/AD$1*100</f>
        <v>60</v>
      </c>
      <c r="AE41" s="5">
        <f>+(F41+G41/2+K41+L41+W41+X41+Y41)/AE$1*100</f>
        <v>84.545454545454547</v>
      </c>
      <c r="AF41" s="5">
        <f>+R41</f>
        <v>61</v>
      </c>
      <c r="AG41" s="5"/>
      <c r="AH41" s="5">
        <f>(AC41*0.1+AD41*0.1+AE41*0.15+AF41*0.2)/0.55</f>
        <v>70.870351239669432</v>
      </c>
      <c r="AI41" s="5"/>
      <c r="AJ41" s="3"/>
      <c r="AK41" s="3"/>
      <c r="AL41" s="3"/>
      <c r="AM41" s="3"/>
      <c r="AN41" s="3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 s="8"/>
      <c r="CW41" s="8"/>
      <c r="CX41" s="8"/>
      <c r="CY41" s="8"/>
      <c r="CZ41" s="8"/>
      <c r="DA41" s="8"/>
      <c r="DB41" s="8"/>
      <c r="DC41" s="8"/>
      <c r="DD41" s="8"/>
      <c r="DE41" s="8"/>
    </row>
    <row r="42" spans="1:109" s="10" customFormat="1" ht="17.25" customHeight="1" x14ac:dyDescent="0.3">
      <c r="A42">
        <v>31173</v>
      </c>
      <c r="B42" s="1">
        <v>88</v>
      </c>
      <c r="C42" s="3">
        <v>50</v>
      </c>
      <c r="D42" s="1">
        <v>30</v>
      </c>
      <c r="E42" s="3">
        <v>38.5</v>
      </c>
      <c r="F42" s="3">
        <v>10</v>
      </c>
      <c r="G42" s="3">
        <v>39.5</v>
      </c>
      <c r="H42" s="3">
        <v>50</v>
      </c>
      <c r="I42" s="1">
        <v>30</v>
      </c>
      <c r="J42" s="3"/>
      <c r="K42" s="3"/>
      <c r="L42" s="3">
        <v>10</v>
      </c>
      <c r="M42">
        <v>50</v>
      </c>
      <c r="N42" s="1">
        <v>30</v>
      </c>
      <c r="O42" s="3">
        <v>43</v>
      </c>
      <c r="P42"/>
      <c r="Q42" t="s">
        <v>31</v>
      </c>
      <c r="R42" s="5"/>
      <c r="S42" s="5"/>
      <c r="T42" s="6">
        <v>50</v>
      </c>
      <c r="U42" s="6">
        <v>5</v>
      </c>
      <c r="V42" s="5"/>
      <c r="W42" s="6"/>
      <c r="X42" s="6"/>
      <c r="Y42" s="3"/>
      <c r="Z42" s="3"/>
      <c r="AA42"/>
      <c r="AB42" s="3"/>
      <c r="AC42" s="5">
        <f>(C42+E42+H42+J42+M42+O42+T42+AA42)/8+(((B42*0.3+D42+I42+N42)/4)/(3/5))</f>
        <v>83.6875</v>
      </c>
      <c r="AD42" s="5">
        <f>U42/AD$1*100</f>
        <v>100</v>
      </c>
      <c r="AE42" s="5">
        <f>+(F42+G42/2+K42+L42+W42+X42+Y42)/AE$1*100</f>
        <v>36.13636363636364</v>
      </c>
      <c r="AF42" s="5">
        <f>+R42</f>
        <v>0</v>
      </c>
      <c r="AG42" s="5"/>
      <c r="AH42" s="5">
        <f>(AC42*0.1+AD42*0.1+AE42*0.15+AF42*0.2)/0.55</f>
        <v>43.253099173553714</v>
      </c>
      <c r="AI42" s="5"/>
      <c r="AJ42" s="3"/>
      <c r="AK42" s="3"/>
      <c r="AL42" s="3"/>
      <c r="AM42" s="3"/>
      <c r="AN42" s="3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</row>
    <row r="43" spans="1:109" s="10" customFormat="1" ht="17.25" customHeight="1" x14ac:dyDescent="0.3">
      <c r="A43">
        <v>31313</v>
      </c>
      <c r="B43" s="1">
        <v>88</v>
      </c>
      <c r="C43" s="3">
        <v>50</v>
      </c>
      <c r="D43" s="1">
        <v>0</v>
      </c>
      <c r="E43" s="3">
        <v>41</v>
      </c>
      <c r="F43" s="3">
        <v>6</v>
      </c>
      <c r="G43" s="3">
        <v>87</v>
      </c>
      <c r="H43" s="3">
        <v>50</v>
      </c>
      <c r="I43" s="1">
        <v>30</v>
      </c>
      <c r="J43" s="3">
        <v>50</v>
      </c>
      <c r="K43" s="3">
        <v>5</v>
      </c>
      <c r="L43" s="3">
        <v>5</v>
      </c>
      <c r="M43">
        <v>50</v>
      </c>
      <c r="N43" s="1">
        <v>30</v>
      </c>
      <c r="O43" s="3">
        <v>46</v>
      </c>
      <c r="P43">
        <v>57.5</v>
      </c>
      <c r="Q43">
        <v>28</v>
      </c>
      <c r="R43" s="5">
        <f>P43+Q43</f>
        <v>85.5</v>
      </c>
      <c r="S43" s="5"/>
      <c r="T43" s="6">
        <v>50</v>
      </c>
      <c r="U43" s="6">
        <v>4</v>
      </c>
      <c r="V43" s="5"/>
      <c r="W43" s="6">
        <v>10</v>
      </c>
      <c r="X43" s="6">
        <v>6.5</v>
      </c>
      <c r="Y43" s="3">
        <v>8</v>
      </c>
      <c r="Z43" s="3"/>
      <c r="AA43">
        <v>38.75</v>
      </c>
      <c r="AB43" s="3"/>
      <c r="AC43" s="5">
        <f>(C43+E43+H43+J43+M43+O43+T43+AA43)/8+(((B43*0.3+D43+I43+N43)/4)/(3/5))</f>
        <v>82.96875</v>
      </c>
      <c r="AD43" s="5">
        <f>U43/AD$1*100</f>
        <v>80</v>
      </c>
      <c r="AE43" s="5">
        <f>+(F43+G43/2+K43+L43+W43+X43+Y43)/AE$1*100</f>
        <v>76.363636363636374</v>
      </c>
      <c r="AF43" s="5">
        <f>+R43</f>
        <v>85.5</v>
      </c>
      <c r="AG43" s="5"/>
      <c r="AH43" s="5">
        <f>(AC43*0.1+AD43*0.1+AE43*0.15+AF43*0.2)/0.55</f>
        <v>81.548037190082638</v>
      </c>
      <c r="AI43" s="5"/>
      <c r="AJ43" s="3"/>
      <c r="AK43" s="3"/>
      <c r="AL43" s="3"/>
      <c r="AM43" s="3"/>
      <c r="AN43" s="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</row>
    <row r="44" spans="1:109" s="10" customFormat="1" ht="17.25" customHeight="1" x14ac:dyDescent="0.3">
      <c r="A44">
        <v>31495</v>
      </c>
      <c r="B44" s="1">
        <v>99</v>
      </c>
      <c r="C44" s="3">
        <v>50</v>
      </c>
      <c r="D44" s="1">
        <v>30</v>
      </c>
      <c r="E44" s="3">
        <v>30.5</v>
      </c>
      <c r="F44" s="3">
        <v>9</v>
      </c>
      <c r="G44" s="3">
        <v>99</v>
      </c>
      <c r="H44" s="3">
        <v>50</v>
      </c>
      <c r="I44" s="1">
        <v>30</v>
      </c>
      <c r="J44" s="3">
        <v>39</v>
      </c>
      <c r="K44" s="3">
        <v>10</v>
      </c>
      <c r="L44" s="3"/>
      <c r="M44" s="3">
        <v>50</v>
      </c>
      <c r="N44" s="1">
        <v>30</v>
      </c>
      <c r="O44" s="3"/>
      <c r="P44">
        <v>65</v>
      </c>
      <c r="Q44">
        <v>24</v>
      </c>
      <c r="R44" s="5">
        <f>P44+Q44</f>
        <v>89</v>
      </c>
      <c r="S44" s="5"/>
      <c r="T44" s="6">
        <v>50</v>
      </c>
      <c r="U44" s="6">
        <v>4</v>
      </c>
      <c r="V44" s="5"/>
      <c r="W44" s="6">
        <v>10</v>
      </c>
      <c r="X44" s="6">
        <v>3.5</v>
      </c>
      <c r="Y44" s="3">
        <v>8</v>
      </c>
      <c r="Z44" s="3"/>
      <c r="AA44">
        <v>30.75</v>
      </c>
      <c r="AB44" s="3"/>
      <c r="AC44" s="5">
        <f>(C44+E44+H44+J44+M44+O44+T44+AA44)/8+(((B44*0.3+D44+I44+N44)/4)/(3/5))</f>
        <v>87.40625</v>
      </c>
      <c r="AD44" s="5">
        <f>U44/AD$1*100</f>
        <v>80</v>
      </c>
      <c r="AE44" s="5">
        <f>+(F44+G44/2+K44+L44+W44+X44+Y44)/AE$1*100</f>
        <v>81.818181818181827</v>
      </c>
      <c r="AF44" s="5">
        <f>+R44</f>
        <v>89</v>
      </c>
      <c r="AG44" s="5"/>
      <c r="AH44" s="5">
        <f>(AC44*0.1+AD44*0.1+AE44*0.15+AF44*0.2)/0.55</f>
        <v>85.11518595041322</v>
      </c>
      <c r="AI44" s="5"/>
      <c r="AJ44" s="3"/>
      <c r="AK44" s="3"/>
      <c r="AL44" s="3"/>
      <c r="AM44" s="3"/>
      <c r="AN44" s="3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 s="7"/>
      <c r="CW44" s="7"/>
      <c r="CX44" s="7"/>
      <c r="CY44" s="7"/>
      <c r="CZ44" s="7"/>
      <c r="DA44" s="7"/>
      <c r="DB44" s="7"/>
      <c r="DC44" s="7"/>
      <c r="DD44" s="7"/>
      <c r="DE44" s="7"/>
    </row>
    <row r="45" spans="1:109" s="7" customFormat="1" ht="17.25" customHeight="1" x14ac:dyDescent="0.3">
      <c r="A45">
        <v>31596</v>
      </c>
      <c r="B45" s="1">
        <v>87</v>
      </c>
      <c r="C45" s="3">
        <v>50</v>
      </c>
      <c r="D45" s="1">
        <v>30</v>
      </c>
      <c r="E45" s="3">
        <v>32</v>
      </c>
      <c r="F45" s="3">
        <v>10</v>
      </c>
      <c r="G45" s="3">
        <v>91</v>
      </c>
      <c r="H45" s="3">
        <v>50</v>
      </c>
      <c r="I45" s="1">
        <v>30</v>
      </c>
      <c r="J45" s="3">
        <v>42</v>
      </c>
      <c r="K45" s="3">
        <v>10</v>
      </c>
      <c r="L45" s="3">
        <v>10</v>
      </c>
      <c r="M45">
        <v>50</v>
      </c>
      <c r="N45" s="1">
        <v>30</v>
      </c>
      <c r="O45" s="3">
        <v>45</v>
      </c>
      <c r="P45">
        <v>57.5</v>
      </c>
      <c r="Q45">
        <v>15</v>
      </c>
      <c r="R45" s="5">
        <f>P45+Q45</f>
        <v>72.5</v>
      </c>
      <c r="S45" s="5"/>
      <c r="T45" s="6">
        <v>50</v>
      </c>
      <c r="U45" s="6">
        <v>4</v>
      </c>
      <c r="V45" s="5"/>
      <c r="W45" s="6">
        <v>10</v>
      </c>
      <c r="X45" s="6">
        <v>7.5</v>
      </c>
      <c r="Y45" s="3"/>
      <c r="Z45" s="3"/>
      <c r="AA45">
        <v>20.5</v>
      </c>
      <c r="AB45" s="3"/>
      <c r="AC45" s="5">
        <f>(C45+E45+H45+J45+M45+O45+T45+AA45)/8+(((B45*0.3+D45+I45+N45)/4)/(3/5))</f>
        <v>90.8125</v>
      </c>
      <c r="AD45" s="5">
        <f>U45/AD$1*100</f>
        <v>80</v>
      </c>
      <c r="AE45" s="5">
        <f>+(F45+G45/2+K45+L45+W45+X45+Y45)/AE$1*100</f>
        <v>84.545454545454547</v>
      </c>
      <c r="AF45" s="5">
        <f>+R45</f>
        <v>72.5</v>
      </c>
      <c r="AG45" s="5"/>
      <c r="AH45" s="5">
        <f>(AC45*0.1+AD45*0.1+AE45*0.15+AF45*0.2)/0.55</f>
        <v>80.478305785123965</v>
      </c>
      <c r="AI45" s="5"/>
      <c r="AJ45" s="3"/>
      <c r="AK45" s="3"/>
      <c r="AL45" s="3"/>
      <c r="AM45" s="3"/>
      <c r="AN45" s="3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 s="11"/>
      <c r="CW45" s="11"/>
      <c r="CX45" s="11"/>
      <c r="CY45" s="11"/>
      <c r="CZ45" s="11"/>
      <c r="DA45" s="11"/>
      <c r="DB45" s="11"/>
      <c r="DC45" s="11"/>
      <c r="DD45" s="11"/>
      <c r="DE45" s="11"/>
    </row>
    <row r="46" spans="1:109" s="10" customFormat="1" ht="17.25" customHeight="1" x14ac:dyDescent="0.3">
      <c r="A46">
        <v>31894</v>
      </c>
      <c r="B46" s="1">
        <v>99</v>
      </c>
      <c r="C46" s="3">
        <v>50</v>
      </c>
      <c r="D46" s="1">
        <v>30</v>
      </c>
      <c r="E46" s="3">
        <v>41.5</v>
      </c>
      <c r="F46" s="3"/>
      <c r="G46" s="3"/>
      <c r="H46" s="3">
        <v>50</v>
      </c>
      <c r="I46" s="1">
        <v>30</v>
      </c>
      <c r="J46" s="3">
        <v>46</v>
      </c>
      <c r="K46" s="3"/>
      <c r="L46" s="3">
        <v>10</v>
      </c>
      <c r="M46" s="3">
        <v>50</v>
      </c>
      <c r="N46" s="1">
        <v>30</v>
      </c>
      <c r="O46" s="3">
        <v>47</v>
      </c>
      <c r="P46">
        <v>60</v>
      </c>
      <c r="Q46">
        <v>22</v>
      </c>
      <c r="R46" s="5">
        <f>P46+Q46</f>
        <v>82</v>
      </c>
      <c r="S46" s="5"/>
      <c r="T46" s="6">
        <v>50</v>
      </c>
      <c r="U46" s="6">
        <v>5</v>
      </c>
      <c r="V46" s="5"/>
      <c r="W46" s="6">
        <v>10</v>
      </c>
      <c r="X46" s="6">
        <v>9.5</v>
      </c>
      <c r="Y46" s="3"/>
      <c r="Z46" s="3"/>
      <c r="AA46">
        <v>28.5</v>
      </c>
      <c r="AB46" s="3"/>
      <c r="AC46" s="5">
        <f>(C46+E46+H46+J46+M46+O46+T46+AA46)/8+(((B46*0.3+D46+I46+N46)/4)/(3/5))</f>
        <v>95.25</v>
      </c>
      <c r="AD46" s="5">
        <f>U46/AD$1*100</f>
        <v>100</v>
      </c>
      <c r="AE46" s="5">
        <f>+(F46+G46/2+K46+L46+W46+X46+Y46)/AE$1*100</f>
        <v>26.81818181818182</v>
      </c>
      <c r="AF46" s="5">
        <f>+R46</f>
        <v>82</v>
      </c>
      <c r="AG46" s="5"/>
      <c r="AH46" s="5">
        <f>(AC46*0.1+AD46*0.1+AE46*0.15+AF46*0.2)/0.55</f>
        <v>72.632231404958674</v>
      </c>
      <c r="AI46" s="5"/>
      <c r="AJ46" s="3"/>
      <c r="AK46" s="3"/>
      <c r="AL46" s="3"/>
      <c r="AM46" s="3"/>
      <c r="AN46" s="3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</row>
    <row r="47" spans="1:109" s="10" customFormat="1" ht="17.25" customHeight="1" x14ac:dyDescent="0.3">
      <c r="A47">
        <v>33333</v>
      </c>
      <c r="B47" s="1">
        <v>99</v>
      </c>
      <c r="C47" s="3">
        <v>50</v>
      </c>
      <c r="D47" s="1">
        <v>30</v>
      </c>
      <c r="E47" s="3">
        <v>44</v>
      </c>
      <c r="F47" s="3">
        <v>9</v>
      </c>
      <c r="G47" s="3">
        <v>92</v>
      </c>
      <c r="H47" s="3">
        <v>50</v>
      </c>
      <c r="I47" s="1">
        <v>30</v>
      </c>
      <c r="J47" s="3">
        <v>50</v>
      </c>
      <c r="K47" s="3">
        <v>10</v>
      </c>
      <c r="L47" s="3">
        <v>10</v>
      </c>
      <c r="M47" s="3">
        <v>50</v>
      </c>
      <c r="N47" s="1">
        <v>30</v>
      </c>
      <c r="O47" s="3">
        <v>48</v>
      </c>
      <c r="P47">
        <v>70</v>
      </c>
      <c r="Q47">
        <v>24</v>
      </c>
      <c r="R47" s="5">
        <f>P47+Q47</f>
        <v>94</v>
      </c>
      <c r="S47" s="5"/>
      <c r="T47" s="6">
        <v>50</v>
      </c>
      <c r="U47" s="6">
        <v>4</v>
      </c>
      <c r="V47" s="5"/>
      <c r="W47" s="6">
        <v>10</v>
      </c>
      <c r="X47" s="6">
        <v>8.5</v>
      </c>
      <c r="Y47" s="3">
        <v>10</v>
      </c>
      <c r="Z47" s="3"/>
      <c r="AA47">
        <v>39.5</v>
      </c>
      <c r="AB47" s="3"/>
      <c r="AC47" s="5">
        <f>(C47+E47+H47+J47+M47+O47+T47+AA47)/8+(((B47*0.3+D47+I47+N47)/4)/(3/5))</f>
        <v>97.5625</v>
      </c>
      <c r="AD47" s="5">
        <f>U47/AD$1*100</f>
        <v>80</v>
      </c>
      <c r="AE47" s="5">
        <f>+(F47+G47/2+K47+L47+W47+X47+Y47)/AE$1*100</f>
        <v>94.090909090909093</v>
      </c>
      <c r="AF47" s="5">
        <f>+R47</f>
        <v>94</v>
      </c>
      <c r="AG47" s="5"/>
      <c r="AH47" s="5">
        <f>(AC47*0.1+AD47*0.1+AE47*0.15+AF47*0.2)/0.55</f>
        <v>92.127066115702476</v>
      </c>
      <c r="AI47" s="5"/>
      <c r="AJ47" s="3"/>
      <c r="AK47" s="3"/>
      <c r="AL47" s="3"/>
      <c r="AM47" s="3"/>
      <c r="AN47" s="3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 s="7"/>
      <c r="CW47" s="7"/>
      <c r="CX47" s="7"/>
      <c r="CY47" s="7"/>
      <c r="CZ47" s="7"/>
      <c r="DA47" s="7"/>
      <c r="DB47" s="7"/>
      <c r="DC47" s="7"/>
      <c r="DD47" s="7"/>
      <c r="DE47" s="7"/>
    </row>
    <row r="48" spans="1:109" ht="17.25" customHeight="1" x14ac:dyDescent="0.3">
      <c r="A48">
        <v>38822</v>
      </c>
      <c r="B48" s="1">
        <v>99</v>
      </c>
      <c r="C48" s="3">
        <v>50</v>
      </c>
      <c r="D48" s="1">
        <v>30</v>
      </c>
      <c r="E48" s="3">
        <v>39</v>
      </c>
      <c r="F48" s="3">
        <v>10</v>
      </c>
      <c r="G48" s="3">
        <v>96</v>
      </c>
      <c r="H48" s="3">
        <v>50</v>
      </c>
      <c r="I48" s="1">
        <v>30</v>
      </c>
      <c r="J48" s="3">
        <v>40</v>
      </c>
      <c r="K48" s="3">
        <v>10</v>
      </c>
      <c r="L48" s="3">
        <v>10</v>
      </c>
      <c r="M48">
        <v>50</v>
      </c>
      <c r="N48" s="1">
        <v>30</v>
      </c>
      <c r="O48" s="3">
        <v>42</v>
      </c>
      <c r="P48">
        <v>55</v>
      </c>
      <c r="Q48">
        <v>22</v>
      </c>
      <c r="R48" s="5">
        <f>P48+Q48</f>
        <v>77</v>
      </c>
      <c r="S48" s="5"/>
      <c r="T48" s="6">
        <v>50</v>
      </c>
      <c r="U48" s="6">
        <v>5</v>
      </c>
      <c r="V48" s="5"/>
      <c r="W48" s="6">
        <v>10</v>
      </c>
      <c r="X48" s="6">
        <v>10</v>
      </c>
      <c r="Y48" s="3">
        <v>9</v>
      </c>
      <c r="Z48" s="3"/>
      <c r="AA48">
        <v>24.75</v>
      </c>
      <c r="AB48" s="3"/>
      <c r="AC48" s="5">
        <f>(C48+E48+H48+J48+M48+O48+T48+AA48)/8+(((B48*0.3+D48+I48+N48)/4)/(3/5))</f>
        <v>93.09375</v>
      </c>
      <c r="AD48" s="5">
        <f>U48/AD$1*100</f>
        <v>100</v>
      </c>
      <c r="AE48" s="5">
        <f>+(F48+G48/2+K48+L48+W48+X48+Y48)/AE$1*100</f>
        <v>97.27272727272728</v>
      </c>
      <c r="AF48" s="5">
        <f>+R48</f>
        <v>77</v>
      </c>
      <c r="AG48" s="5"/>
      <c r="AH48" s="5">
        <f>(AC48*0.1+AD48*0.1+AE48*0.15+AF48*0.2)/0.55</f>
        <v>89.636880165289256</v>
      </c>
      <c r="AI48" s="5"/>
      <c r="AJ48" s="3"/>
      <c r="AK48" s="3"/>
      <c r="AL48" s="3"/>
      <c r="AM48" s="3"/>
      <c r="AN48" s="3"/>
      <c r="CV48" s="10"/>
      <c r="CW48" s="10"/>
      <c r="CX48" s="10"/>
      <c r="CY48" s="10"/>
      <c r="CZ48" s="10"/>
      <c r="DA48" s="10"/>
      <c r="DB48" s="10"/>
      <c r="DC48" s="10"/>
      <c r="DD48" s="10"/>
      <c r="DE48" s="10"/>
    </row>
    <row r="49" spans="1:109" ht="17.25" customHeight="1" x14ac:dyDescent="0.3">
      <c r="A49">
        <v>42097</v>
      </c>
      <c r="B49" s="1">
        <v>87</v>
      </c>
      <c r="C49" s="3">
        <v>50</v>
      </c>
      <c r="D49" s="1">
        <v>30</v>
      </c>
      <c r="E49" s="3">
        <v>28</v>
      </c>
      <c r="F49" s="3">
        <v>10</v>
      </c>
      <c r="G49" s="3">
        <v>93</v>
      </c>
      <c r="H49" s="3">
        <v>50</v>
      </c>
      <c r="I49" s="1">
        <v>30</v>
      </c>
      <c r="J49" s="3">
        <v>40</v>
      </c>
      <c r="K49" s="3">
        <v>10</v>
      </c>
      <c r="L49" s="3">
        <v>10</v>
      </c>
      <c r="M49">
        <v>50</v>
      </c>
      <c r="N49" s="1">
        <v>30</v>
      </c>
      <c r="O49" s="3">
        <v>36</v>
      </c>
      <c r="P49">
        <v>60</v>
      </c>
      <c r="Q49">
        <v>20</v>
      </c>
      <c r="R49" s="5">
        <f>P49+Q49</f>
        <v>80</v>
      </c>
      <c r="S49" s="5"/>
      <c r="T49" s="6">
        <v>50</v>
      </c>
      <c r="U49" s="6">
        <v>5</v>
      </c>
      <c r="V49" s="5"/>
      <c r="W49" s="6">
        <v>10</v>
      </c>
      <c r="X49" s="6">
        <v>7</v>
      </c>
      <c r="Y49" s="3">
        <v>10</v>
      </c>
      <c r="Z49" s="3"/>
      <c r="AA49">
        <v>28.5</v>
      </c>
      <c r="AB49" s="3"/>
      <c r="AC49" s="5">
        <f>(C49+E49+H49+J49+M49+O49+T49+AA49)/8+(((B49*0.3+D49+I49+N49)/4)/(3/5))</f>
        <v>89.9375</v>
      </c>
      <c r="AD49" s="5">
        <f>U49/AD$1*100</f>
        <v>100</v>
      </c>
      <c r="AE49" s="5">
        <f>+(F49+G49/2+K49+L49+W49+X49+Y49)/AE$1*100</f>
        <v>94.090909090909093</v>
      </c>
      <c r="AF49" s="5">
        <f>+R49</f>
        <v>80</v>
      </c>
      <c r="AG49" s="5"/>
      <c r="AH49" s="5">
        <f>(AC49*0.1+AD49*0.1+AE49*0.15+AF49*0.2)/0.55</f>
        <v>89.286157024793383</v>
      </c>
      <c r="AI49" s="5"/>
      <c r="AJ49" s="3"/>
      <c r="AK49" s="3"/>
      <c r="AL49" s="3"/>
      <c r="AM49" s="3"/>
      <c r="AN49" s="3"/>
      <c r="CV49" s="8"/>
      <c r="CW49" s="8"/>
      <c r="CX49" s="8"/>
      <c r="CY49" s="8"/>
      <c r="CZ49" s="8"/>
      <c r="DA49" s="8"/>
      <c r="DB49" s="8"/>
      <c r="DC49" s="8"/>
      <c r="DD49" s="8"/>
      <c r="DE49" s="8"/>
    </row>
    <row r="50" spans="1:109" s="7" customFormat="1" ht="17.25" customHeight="1" x14ac:dyDescent="0.3">
      <c r="A50">
        <v>48831</v>
      </c>
      <c r="B50" s="1">
        <v>99</v>
      </c>
      <c r="C50" s="3">
        <v>50</v>
      </c>
      <c r="D50" s="1">
        <v>30</v>
      </c>
      <c r="E50" s="3">
        <v>36</v>
      </c>
      <c r="F50" s="3">
        <v>10</v>
      </c>
      <c r="G50" s="3">
        <v>88</v>
      </c>
      <c r="H50" s="3">
        <v>50</v>
      </c>
      <c r="I50" s="1">
        <v>30</v>
      </c>
      <c r="J50" s="3">
        <v>48</v>
      </c>
      <c r="K50" s="3">
        <v>10</v>
      </c>
      <c r="L50" s="3">
        <v>10</v>
      </c>
      <c r="M50">
        <v>50</v>
      </c>
      <c r="N50" s="1">
        <v>30</v>
      </c>
      <c r="O50" s="3">
        <v>49</v>
      </c>
      <c r="P50">
        <v>60</v>
      </c>
      <c r="Q50">
        <v>24</v>
      </c>
      <c r="R50" s="5">
        <f>P50+Q50</f>
        <v>84</v>
      </c>
      <c r="S50" s="5"/>
      <c r="T50" s="6">
        <v>50</v>
      </c>
      <c r="U50" s="6">
        <v>4</v>
      </c>
      <c r="V50" s="5"/>
      <c r="W50" s="6">
        <v>10</v>
      </c>
      <c r="X50" s="6">
        <v>8.5</v>
      </c>
      <c r="Y50" s="3">
        <v>9</v>
      </c>
      <c r="Z50" s="3"/>
      <c r="AA50">
        <v>28.5</v>
      </c>
      <c r="AB50" s="3"/>
      <c r="AC50" s="5">
        <f>(C50+E50+H50+J50+M50+O50+T50+AA50)/8+(((B50*0.3+D50+I50+N50)/4)/(3/5))</f>
        <v>95.0625</v>
      </c>
      <c r="AD50" s="5">
        <f>U50/AD$1*100</f>
        <v>80</v>
      </c>
      <c r="AE50" s="5">
        <f>+(F50+G50/2+K50+L50+W50+X50+Y50)/AE$1*100</f>
        <v>92.272727272727266</v>
      </c>
      <c r="AF50" s="5">
        <f>+R50</f>
        <v>84</v>
      </c>
      <c r="AG50" s="5"/>
      <c r="AH50" s="5">
        <f>(AC50*0.1+AD50*0.1+AE50*0.15+AF50*0.2)/0.55</f>
        <v>87.540289256198349</v>
      </c>
      <c r="AI50" s="5"/>
      <c r="AJ50" s="3"/>
      <c r="AK50" s="3"/>
      <c r="AL50" s="3"/>
      <c r="AM50" s="3"/>
      <c r="AN50" s="3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 s="8"/>
      <c r="CW50" s="8"/>
      <c r="CX50" s="8"/>
      <c r="CY50" s="8"/>
      <c r="CZ50" s="8"/>
      <c r="DA50" s="8"/>
      <c r="DB50" s="8"/>
      <c r="DC50" s="8"/>
      <c r="DD50" s="8"/>
      <c r="DE50" s="8"/>
    </row>
    <row r="51" spans="1:109" s="7" customFormat="1" ht="17.25" customHeight="1" x14ac:dyDescent="0.3">
      <c r="A51">
        <v>50111</v>
      </c>
      <c r="B51" s="1">
        <v>99</v>
      </c>
      <c r="C51" s="3">
        <v>50</v>
      </c>
      <c r="D51" s="1">
        <v>30</v>
      </c>
      <c r="E51" s="3">
        <v>24</v>
      </c>
      <c r="F51" s="3">
        <v>10</v>
      </c>
      <c r="G51" s="3">
        <v>82</v>
      </c>
      <c r="H51" s="3">
        <v>50</v>
      </c>
      <c r="I51" s="1">
        <v>30</v>
      </c>
      <c r="J51" s="3">
        <v>44</v>
      </c>
      <c r="K51" s="3">
        <v>10</v>
      </c>
      <c r="L51" s="3">
        <v>10</v>
      </c>
      <c r="M51">
        <v>50</v>
      </c>
      <c r="N51" s="1">
        <v>30</v>
      </c>
      <c r="O51" s="3">
        <v>46</v>
      </c>
      <c r="P51">
        <v>55</v>
      </c>
      <c r="Q51">
        <v>17</v>
      </c>
      <c r="R51" s="5">
        <f>P51+Q51</f>
        <v>72</v>
      </c>
      <c r="S51" s="5"/>
      <c r="T51" s="6">
        <v>50</v>
      </c>
      <c r="U51" s="6">
        <v>4</v>
      </c>
      <c r="V51" s="5"/>
      <c r="W51" s="6">
        <v>10</v>
      </c>
      <c r="X51" s="6">
        <v>10</v>
      </c>
      <c r="Y51" s="3">
        <v>9</v>
      </c>
      <c r="Z51" s="3"/>
      <c r="AA51">
        <v>28.5</v>
      </c>
      <c r="AB51" s="3"/>
      <c r="AC51" s="5">
        <f>(C51+E51+H51+J51+M51+O51+T51+AA51)/8+(((B51*0.3+D51+I51+N51)/4)/(3/5))</f>
        <v>92.6875</v>
      </c>
      <c r="AD51" s="5">
        <f>U51/AD$1*100</f>
        <v>80</v>
      </c>
      <c r="AE51" s="5">
        <f>+(F51+G51/2+K51+L51+W51+X51+Y51)/AE$1*100</f>
        <v>90.909090909090907</v>
      </c>
      <c r="AF51" s="5">
        <f>+R51</f>
        <v>72</v>
      </c>
      <c r="AG51" s="5"/>
      <c r="AH51" s="5">
        <f>(AC51*0.1+AD51*0.1+AE51*0.15+AF51*0.2)/0.55</f>
        <v>82.37293388429751</v>
      </c>
      <c r="AI51" s="5"/>
      <c r="AJ51" s="3"/>
      <c r="AK51" s="3"/>
      <c r="AL51" s="3"/>
      <c r="AM51" s="3"/>
      <c r="AN51" s="3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 s="8"/>
      <c r="CW51" s="8"/>
      <c r="CX51" s="8"/>
      <c r="CY51" s="8"/>
      <c r="CZ51" s="8"/>
      <c r="DA51" s="8"/>
      <c r="DB51" s="8"/>
      <c r="DC51" s="8"/>
      <c r="DD51" s="8"/>
      <c r="DE51" s="8"/>
    </row>
    <row r="52" spans="1:109" s="7" customFormat="1" ht="17.25" customHeight="1" x14ac:dyDescent="0.3">
      <c r="A52">
        <v>52271</v>
      </c>
      <c r="B52" s="1">
        <v>99</v>
      </c>
      <c r="C52" s="3">
        <v>50</v>
      </c>
      <c r="D52" s="1">
        <v>30</v>
      </c>
      <c r="E52" s="3">
        <v>38.5</v>
      </c>
      <c r="F52" s="3">
        <v>3.5</v>
      </c>
      <c r="G52" s="3">
        <v>91</v>
      </c>
      <c r="H52" s="3">
        <v>50</v>
      </c>
      <c r="I52" s="1">
        <v>30</v>
      </c>
      <c r="J52" s="3">
        <v>47</v>
      </c>
      <c r="K52" s="3">
        <v>10</v>
      </c>
      <c r="L52" s="3">
        <v>10</v>
      </c>
      <c r="M52"/>
      <c r="N52" s="1">
        <v>30</v>
      </c>
      <c r="O52" s="3">
        <v>44.5</v>
      </c>
      <c r="P52">
        <v>65</v>
      </c>
      <c r="Q52">
        <v>29</v>
      </c>
      <c r="R52" s="5">
        <f>P52+Q52</f>
        <v>94</v>
      </c>
      <c r="S52" s="5"/>
      <c r="T52" s="6">
        <v>50</v>
      </c>
      <c r="U52" s="6">
        <v>4</v>
      </c>
      <c r="V52" s="5"/>
      <c r="W52" s="6">
        <v>10</v>
      </c>
      <c r="X52" s="6">
        <v>8</v>
      </c>
      <c r="Y52" s="3">
        <v>8</v>
      </c>
      <c r="Z52" s="3"/>
      <c r="AA52">
        <v>37</v>
      </c>
      <c r="AB52" s="3"/>
      <c r="AC52" s="5">
        <f>(C52+E52+H52+J52+M52+O52+T52+AA52)/8+(((B52*0.3+D52+I52+N52)/4)/(3/5))</f>
        <v>89.5</v>
      </c>
      <c r="AD52" s="5">
        <f>U52/AD$1*100</f>
        <v>80</v>
      </c>
      <c r="AE52" s="5">
        <f>+(F52+G52/2+K52+L52+W52+X52+Y52)/AE$1*100</f>
        <v>86.36363636363636</v>
      </c>
      <c r="AF52" s="5">
        <f>+R52</f>
        <v>94</v>
      </c>
      <c r="AG52" s="5"/>
      <c r="AH52" s="5">
        <f>(AC52*0.1+AD52*0.1+AE52*0.15+AF52*0.2)/0.55</f>
        <v>88.553719008264451</v>
      </c>
      <c r="AI52" s="5"/>
      <c r="AJ52" s="3"/>
      <c r="AK52" s="3"/>
      <c r="AL52" s="3"/>
      <c r="AM52" s="3"/>
      <c r="AN52" s="3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 s="8"/>
      <c r="CW52" s="8"/>
      <c r="CX52" s="8"/>
      <c r="CY52" s="8"/>
      <c r="CZ52" s="8"/>
      <c r="DA52" s="8"/>
      <c r="DB52" s="8"/>
      <c r="DC52" s="8"/>
      <c r="DD52" s="8"/>
      <c r="DE52" s="8"/>
    </row>
    <row r="53" spans="1:109" s="7" customFormat="1" ht="17.25" customHeight="1" x14ac:dyDescent="0.3">
      <c r="A53">
        <v>52342</v>
      </c>
      <c r="B53" s="1">
        <v>98</v>
      </c>
      <c r="C53" s="3">
        <v>50</v>
      </c>
      <c r="D53" s="1">
        <v>30</v>
      </c>
      <c r="E53" s="3">
        <v>35.5</v>
      </c>
      <c r="F53" s="3">
        <v>10</v>
      </c>
      <c r="G53" s="3">
        <v>94</v>
      </c>
      <c r="H53" s="3">
        <v>50</v>
      </c>
      <c r="I53" s="1">
        <v>30</v>
      </c>
      <c r="J53" s="3">
        <v>50</v>
      </c>
      <c r="K53" s="3">
        <v>10</v>
      </c>
      <c r="L53" s="3">
        <v>10</v>
      </c>
      <c r="M53" s="3">
        <v>50</v>
      </c>
      <c r="N53" s="1">
        <v>30</v>
      </c>
      <c r="O53" s="3">
        <v>50</v>
      </c>
      <c r="P53">
        <v>70</v>
      </c>
      <c r="Q53">
        <v>30</v>
      </c>
      <c r="R53" s="5">
        <f>P53+Q53</f>
        <v>100</v>
      </c>
      <c r="S53" s="5"/>
      <c r="T53" s="6">
        <v>50</v>
      </c>
      <c r="U53" s="6">
        <v>4</v>
      </c>
      <c r="V53" s="5"/>
      <c r="W53" s="6">
        <v>10</v>
      </c>
      <c r="X53" s="6">
        <v>10</v>
      </c>
      <c r="Y53" s="3">
        <v>9</v>
      </c>
      <c r="Z53" s="3"/>
      <c r="AA53">
        <v>37</v>
      </c>
      <c r="AB53" s="3"/>
      <c r="AC53" s="5">
        <f>(C53+E53+H53+J53+M53+O53+T53+AA53)/8+(((B53*0.3+D53+I53+N53)/4)/(3/5))</f>
        <v>96.3125</v>
      </c>
      <c r="AD53" s="5">
        <f>U53/AD$1*100</f>
        <v>80</v>
      </c>
      <c r="AE53" s="5">
        <f>+(F53+G53/2+K53+L53+W53+X53+Y53)/AE$1*100</f>
        <v>96.36363636363636</v>
      </c>
      <c r="AF53" s="5">
        <f>+R53</f>
        <v>100</v>
      </c>
      <c r="AG53" s="5"/>
      <c r="AH53" s="5">
        <f>(AC53*0.1+AD53*0.1+AE53*0.15+AF53*0.2)/0.55</f>
        <v>94.701446280991732</v>
      </c>
      <c r="AI53" s="5"/>
      <c r="AJ53" s="3"/>
      <c r="AK53" s="3"/>
      <c r="AL53" s="3"/>
      <c r="AM53" s="3"/>
      <c r="AN53" s="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</row>
    <row r="54" spans="1:109" s="7" customFormat="1" ht="17.25" customHeight="1" x14ac:dyDescent="0.3">
      <c r="A54">
        <v>52902</v>
      </c>
      <c r="B54" s="1">
        <v>99</v>
      </c>
      <c r="C54" s="3">
        <v>50</v>
      </c>
      <c r="D54" s="1">
        <v>30</v>
      </c>
      <c r="E54" s="3">
        <v>36</v>
      </c>
      <c r="F54" s="3">
        <v>9</v>
      </c>
      <c r="G54" s="3">
        <v>96</v>
      </c>
      <c r="H54" s="3">
        <v>50</v>
      </c>
      <c r="I54" s="1">
        <v>30</v>
      </c>
      <c r="J54" s="3">
        <v>46</v>
      </c>
      <c r="K54" s="3">
        <v>10</v>
      </c>
      <c r="L54" s="3">
        <v>10</v>
      </c>
      <c r="M54" s="3">
        <v>50</v>
      </c>
      <c r="N54" s="1">
        <v>30</v>
      </c>
      <c r="O54" s="3">
        <v>44</v>
      </c>
      <c r="P54">
        <v>40</v>
      </c>
      <c r="Q54">
        <v>16</v>
      </c>
      <c r="R54" s="5">
        <f>P54+Q54</f>
        <v>56</v>
      </c>
      <c r="S54" s="5"/>
      <c r="T54" s="6">
        <v>50</v>
      </c>
      <c r="U54" s="6">
        <v>4</v>
      </c>
      <c r="V54" s="5"/>
      <c r="W54" s="6">
        <v>10</v>
      </c>
      <c r="X54" s="6">
        <v>9</v>
      </c>
      <c r="Y54" s="3">
        <v>10</v>
      </c>
      <c r="Z54" s="3"/>
      <c r="AA54">
        <v>23</v>
      </c>
      <c r="AB54" s="3"/>
      <c r="AC54" s="5">
        <f>(C54+E54+H54+J54+M54+O54+T54+AA54)/8+(((B54*0.3+D54+I54+N54)/4)/(3/5))</f>
        <v>93.5</v>
      </c>
      <c r="AD54" s="5">
        <f>U54/AD$1*100</f>
        <v>80</v>
      </c>
      <c r="AE54" s="5">
        <f>+(F54+G54/2+K54+L54+W54+X54+Y54)/AE$1*100</f>
        <v>96.36363636363636</v>
      </c>
      <c r="AF54" s="5">
        <f>+R54</f>
        <v>56</v>
      </c>
      <c r="AG54" s="5"/>
      <c r="AH54" s="5">
        <f>(AC54*0.1+AD54*0.1+AE54*0.15+AF54*0.2)/0.55</f>
        <v>78.190082644628092</v>
      </c>
      <c r="AI54" s="5"/>
      <c r="AJ54" s="3"/>
      <c r="AK54" s="3"/>
      <c r="AL54" s="3"/>
      <c r="AM54" s="3"/>
      <c r="AN54" s="3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 s="8"/>
      <c r="CW54" s="8"/>
      <c r="CX54" s="8"/>
      <c r="CY54" s="8"/>
      <c r="CZ54" s="8"/>
      <c r="DA54" s="8"/>
      <c r="DB54" s="8"/>
      <c r="DC54" s="8"/>
      <c r="DD54" s="8"/>
      <c r="DE54" s="8"/>
    </row>
    <row r="55" spans="1:109" s="7" customFormat="1" ht="17.25" customHeight="1" x14ac:dyDescent="0.3">
      <c r="A55">
        <v>52997</v>
      </c>
      <c r="B55" s="1">
        <v>65</v>
      </c>
      <c r="C55" s="3">
        <v>50</v>
      </c>
      <c r="D55" s="1">
        <v>30</v>
      </c>
      <c r="E55" s="3">
        <v>34.5</v>
      </c>
      <c r="F55" s="3">
        <v>8</v>
      </c>
      <c r="G55" s="3"/>
      <c r="H55" s="3">
        <v>50</v>
      </c>
      <c r="I55" s="1">
        <v>30</v>
      </c>
      <c r="J55" s="3">
        <v>46</v>
      </c>
      <c r="K55" s="3">
        <v>10</v>
      </c>
      <c r="L55" s="3">
        <v>10</v>
      </c>
      <c r="M55" s="3">
        <v>50</v>
      </c>
      <c r="N55" s="1">
        <v>30</v>
      </c>
      <c r="O55" s="3">
        <v>35</v>
      </c>
      <c r="P55">
        <v>45</v>
      </c>
      <c r="Q55">
        <v>15</v>
      </c>
      <c r="R55" s="5">
        <f>P55+Q55</f>
        <v>60</v>
      </c>
      <c r="S55" s="5"/>
      <c r="T55" s="6">
        <v>50</v>
      </c>
      <c r="U55" s="6">
        <v>3</v>
      </c>
      <c r="V55" s="5"/>
      <c r="W55" s="6">
        <v>10</v>
      </c>
      <c r="X55" s="6">
        <v>5.5</v>
      </c>
      <c r="Y55" s="3"/>
      <c r="Z55" s="3"/>
      <c r="AA55">
        <v>24</v>
      </c>
      <c r="AB55" s="3"/>
      <c r="AC55" s="5">
        <f>(C55+E55+H55+J55+M55+O55+T55+AA55)/8+(((B55*0.3+D55+I55+N55)/4)/(3/5))</f>
        <v>88.0625</v>
      </c>
      <c r="AD55" s="5">
        <f>U55/AD$1*100</f>
        <v>60</v>
      </c>
      <c r="AE55" s="5">
        <f>+(F55+G55/2+K55+L55+W55+X55+Y55)/AE$1*100</f>
        <v>39.545454545454547</v>
      </c>
      <c r="AF55" s="5">
        <f>+R55</f>
        <v>60</v>
      </c>
      <c r="AG55" s="5"/>
      <c r="AH55" s="5">
        <f>(AC55*0.1+AD55*0.1+AE55*0.15+AF55*0.2)/0.55</f>
        <v>59.523760330578504</v>
      </c>
      <c r="AI55" s="5"/>
      <c r="AJ55" s="3"/>
      <c r="AK55" s="3"/>
      <c r="AL55" s="3"/>
      <c r="AM55" s="3"/>
      <c r="AN55" s="3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 s="10"/>
      <c r="CW55" s="10"/>
      <c r="CX55" s="10"/>
      <c r="CY55" s="10"/>
      <c r="CZ55" s="10"/>
      <c r="DA55" s="10"/>
      <c r="DB55" s="10"/>
      <c r="DC55" s="10"/>
      <c r="DD55" s="10"/>
      <c r="DE55" s="10"/>
    </row>
    <row r="56" spans="1:109" s="7" customFormat="1" ht="17.25" customHeight="1" x14ac:dyDescent="0.3">
      <c r="A56">
        <v>53135</v>
      </c>
      <c r="B56" s="1">
        <v>67</v>
      </c>
      <c r="C56" s="3">
        <v>50</v>
      </c>
      <c r="D56" s="1">
        <v>30</v>
      </c>
      <c r="E56" s="3">
        <v>35</v>
      </c>
      <c r="F56" s="3">
        <v>7</v>
      </c>
      <c r="G56" s="3">
        <v>93</v>
      </c>
      <c r="H56" s="3">
        <v>50</v>
      </c>
      <c r="I56" s="1">
        <v>30</v>
      </c>
      <c r="J56" s="3">
        <v>42</v>
      </c>
      <c r="K56" s="3">
        <v>10</v>
      </c>
      <c r="L56" s="3">
        <v>10</v>
      </c>
      <c r="M56">
        <v>50</v>
      </c>
      <c r="N56" s="1">
        <v>30</v>
      </c>
      <c r="O56" s="3">
        <v>43</v>
      </c>
      <c r="P56">
        <v>60</v>
      </c>
      <c r="Q56">
        <v>23</v>
      </c>
      <c r="R56" s="5">
        <f>P56+Q56</f>
        <v>83</v>
      </c>
      <c r="S56" s="5"/>
      <c r="T56" s="6">
        <v>50</v>
      </c>
      <c r="U56" s="6">
        <v>4</v>
      </c>
      <c r="V56" s="5"/>
      <c r="W56" s="6">
        <v>10</v>
      </c>
      <c r="X56" s="6">
        <v>8.5</v>
      </c>
      <c r="Y56" s="3"/>
      <c r="Z56" s="3"/>
      <c r="AA56">
        <v>25.25</v>
      </c>
      <c r="AB56" s="3"/>
      <c r="AC56" s="5">
        <f>(C56+E56+H56+J56+M56+O56+T56+AA56)/8+(((B56*0.3+D56+I56+N56)/4)/(3/5))</f>
        <v>89.03125</v>
      </c>
      <c r="AD56" s="5">
        <f>U56/AD$1*100</f>
        <v>80</v>
      </c>
      <c r="AE56" s="5">
        <f>+(F56+G56/2+K56+L56+W56+X56+Y56)/AE$1*100</f>
        <v>83.636363636363626</v>
      </c>
      <c r="AF56" s="5">
        <f>+R56</f>
        <v>83</v>
      </c>
      <c r="AG56" s="5"/>
      <c r="AH56" s="5">
        <f>(AC56*0.1+AD56*0.1+AE56*0.15+AF56*0.2)/0.55</f>
        <v>83.724690082644614</v>
      </c>
      <c r="AI56" s="5"/>
      <c r="AJ56" s="3"/>
      <c r="AK56" s="3"/>
      <c r="AL56" s="3"/>
      <c r="AM56" s="3"/>
      <c r="AN56" s="3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</row>
    <row r="57" spans="1:109" s="7" customFormat="1" ht="17.25" customHeight="1" x14ac:dyDescent="0.3">
      <c r="A57">
        <v>53706</v>
      </c>
      <c r="B57" s="1">
        <v>99</v>
      </c>
      <c r="C57" s="3">
        <v>50</v>
      </c>
      <c r="D57" s="1">
        <v>30</v>
      </c>
      <c r="E57" s="3">
        <v>44</v>
      </c>
      <c r="F57" s="3">
        <v>10</v>
      </c>
      <c r="G57" s="3">
        <v>100</v>
      </c>
      <c r="H57" s="3">
        <v>50</v>
      </c>
      <c r="I57" s="1">
        <v>30</v>
      </c>
      <c r="J57" s="3">
        <v>50</v>
      </c>
      <c r="K57" s="3"/>
      <c r="L57" s="3"/>
      <c r="M57"/>
      <c r="N57" s="1">
        <v>30</v>
      </c>
      <c r="O57" s="3">
        <v>49</v>
      </c>
      <c r="P57">
        <v>60</v>
      </c>
      <c r="Q57">
        <v>30</v>
      </c>
      <c r="R57" s="5">
        <f>P57+Q57</f>
        <v>90</v>
      </c>
      <c r="S57" s="5"/>
      <c r="T57" s="6">
        <v>50</v>
      </c>
      <c r="U57" s="6">
        <v>4</v>
      </c>
      <c r="V57" s="5"/>
      <c r="W57" s="6">
        <v>10</v>
      </c>
      <c r="X57" s="6">
        <v>6.5</v>
      </c>
      <c r="Y57" s="3">
        <v>10</v>
      </c>
      <c r="Z57" s="3"/>
      <c r="AA57">
        <v>4</v>
      </c>
      <c r="AB57" s="3"/>
      <c r="AC57" s="5">
        <f>(C57+E57+H57+J57+M57+O57+T57+AA57)/8+(((B57*0.3+D57+I57+N57)/4)/(3/5))</f>
        <v>87</v>
      </c>
      <c r="AD57" s="5">
        <f>U57/AD$1*100</f>
        <v>80</v>
      </c>
      <c r="AE57" s="5">
        <f>+(F57+G57/2+K57+L57+W57+X57+Y57)/AE$1*100</f>
        <v>78.63636363636364</v>
      </c>
      <c r="AF57" s="5">
        <f>+R57</f>
        <v>90</v>
      </c>
      <c r="AG57" s="5"/>
      <c r="AH57" s="5">
        <f>(AC57*0.1+AD57*0.1+AE57*0.15+AF57*0.2)/0.55</f>
        <v>84.537190082644628</v>
      </c>
      <c r="AI57" s="5"/>
      <c r="AJ57" s="3"/>
      <c r="AK57" s="3"/>
      <c r="AL57" s="3"/>
      <c r="AM57" s="3"/>
      <c r="AN57" s="3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</row>
    <row r="58" spans="1:109" s="8" customFormat="1" ht="17.25" customHeight="1" x14ac:dyDescent="0.3">
      <c r="A58">
        <v>54321</v>
      </c>
      <c r="B58" s="1">
        <v>88</v>
      </c>
      <c r="C58" s="3">
        <v>50</v>
      </c>
      <c r="D58" s="1">
        <v>30</v>
      </c>
      <c r="E58" s="3">
        <v>42.5</v>
      </c>
      <c r="F58" s="3">
        <v>10</v>
      </c>
      <c r="G58" s="3">
        <v>97</v>
      </c>
      <c r="H58" s="3">
        <v>50</v>
      </c>
      <c r="I58" s="1">
        <v>0</v>
      </c>
      <c r="J58" s="3">
        <v>38</v>
      </c>
      <c r="K58" s="3">
        <v>10</v>
      </c>
      <c r="L58" s="3">
        <v>10</v>
      </c>
      <c r="M58">
        <v>50</v>
      </c>
      <c r="N58" s="1">
        <v>30</v>
      </c>
      <c r="O58" s="3">
        <v>48</v>
      </c>
      <c r="P58">
        <v>70</v>
      </c>
      <c r="Q58">
        <v>32</v>
      </c>
      <c r="R58" s="5">
        <f>P58+Q58</f>
        <v>102</v>
      </c>
      <c r="S58" s="5"/>
      <c r="T58" s="6">
        <v>50</v>
      </c>
      <c r="U58" s="6">
        <v>4</v>
      </c>
      <c r="V58" s="5"/>
      <c r="W58" s="6">
        <v>10</v>
      </c>
      <c r="X58" s="6">
        <v>9.5</v>
      </c>
      <c r="Y58" s="3">
        <v>10</v>
      </c>
      <c r="Z58" s="3"/>
      <c r="AA58">
        <v>38.75</v>
      </c>
      <c r="AB58" s="3"/>
      <c r="AC58" s="5">
        <f>(C58+E58+H58+J58+M58+O58+T58+AA58)/8+(((B58*0.3+D58+I58+N58)/4)/(3/5))</f>
        <v>81.90625</v>
      </c>
      <c r="AD58" s="5">
        <f>U58/AD$1*100</f>
        <v>80</v>
      </c>
      <c r="AE58" s="5">
        <f>+(F58+G58/2+K58+L58+W58+X58+Y58)/AE$1*100</f>
        <v>98.181818181818187</v>
      </c>
      <c r="AF58" s="5">
        <f>+R58</f>
        <v>102</v>
      </c>
      <c r="AG58" s="5"/>
      <c r="AH58" s="5">
        <f>(AC58*0.1+AD58*0.1+AE58*0.15+AF58*0.2)/0.55</f>
        <v>93.305268595041312</v>
      </c>
      <c r="AI58" s="5"/>
      <c r="AJ58" s="3"/>
      <c r="AK58" s="3"/>
      <c r="AL58" s="3"/>
      <c r="AM58" s="3"/>
      <c r="AN58" s="3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</row>
    <row r="59" spans="1:109" s="8" customFormat="1" ht="17.25" customHeight="1" x14ac:dyDescent="0.3">
      <c r="A59">
        <v>56335</v>
      </c>
      <c r="B59" s="1">
        <v>88</v>
      </c>
      <c r="C59" s="3">
        <v>50</v>
      </c>
      <c r="D59" s="1">
        <v>30</v>
      </c>
      <c r="E59" s="3">
        <v>37</v>
      </c>
      <c r="F59" s="3">
        <v>10</v>
      </c>
      <c r="G59" s="3">
        <v>96</v>
      </c>
      <c r="H59" s="3">
        <v>50</v>
      </c>
      <c r="I59" s="1">
        <v>30</v>
      </c>
      <c r="J59" s="3">
        <v>46</v>
      </c>
      <c r="K59" s="3">
        <v>10</v>
      </c>
      <c r="L59" s="3">
        <v>10</v>
      </c>
      <c r="M59">
        <v>50</v>
      </c>
      <c r="N59" s="1">
        <v>30</v>
      </c>
      <c r="O59" s="3">
        <v>48</v>
      </c>
      <c r="P59">
        <v>62.5</v>
      </c>
      <c r="Q59">
        <v>25</v>
      </c>
      <c r="R59" s="5">
        <f>P59+Q59</f>
        <v>87.5</v>
      </c>
      <c r="S59" s="5"/>
      <c r="T59" s="6">
        <v>50</v>
      </c>
      <c r="U59" s="6"/>
      <c r="V59" s="5"/>
      <c r="W59" s="6">
        <v>10</v>
      </c>
      <c r="X59" s="6">
        <v>7.5</v>
      </c>
      <c r="Y59" s="3">
        <v>8</v>
      </c>
      <c r="Z59" s="3"/>
      <c r="AA59">
        <v>38.75</v>
      </c>
      <c r="AB59" s="3"/>
      <c r="AC59" s="5">
        <f>(C59+E59+H59+J59+M59+O59+T59+AA59)/8+(((B59*0.3+D59+I59+N59)/4)/(3/5))</f>
        <v>94.71875</v>
      </c>
      <c r="AD59" s="5">
        <f>U59/AD$1*100</f>
        <v>0</v>
      </c>
      <c r="AE59" s="5">
        <f>+(F59+G59/2+K59+L59+W59+X59+Y59)/AE$1*100</f>
        <v>94.090909090909093</v>
      </c>
      <c r="AF59" s="5">
        <f>+R59</f>
        <v>87.5</v>
      </c>
      <c r="AG59" s="5"/>
      <c r="AH59" s="5">
        <f>(AC59*0.1+AD59*0.1+AE59*0.15+AF59*0.2)/0.55</f>
        <v>74.700929752066116</v>
      </c>
      <c r="AI59" s="5"/>
      <c r="AJ59" s="3"/>
      <c r="AK59" s="3"/>
      <c r="AL59" s="3"/>
      <c r="AM59" s="3"/>
      <c r="AN59" s="3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</row>
    <row r="60" spans="1:109" s="8" customFormat="1" ht="17.25" customHeight="1" x14ac:dyDescent="0.3">
      <c r="A60">
        <v>58255</v>
      </c>
      <c r="B60" s="1">
        <v>88</v>
      </c>
      <c r="C60" s="3">
        <v>50</v>
      </c>
      <c r="D60" s="1">
        <v>30</v>
      </c>
      <c r="E60" s="3">
        <v>39</v>
      </c>
      <c r="F60" s="3">
        <v>9</v>
      </c>
      <c r="G60" s="3">
        <v>96</v>
      </c>
      <c r="H60" s="3">
        <v>50</v>
      </c>
      <c r="I60" s="1">
        <v>30</v>
      </c>
      <c r="J60" s="3">
        <v>50</v>
      </c>
      <c r="K60" s="3">
        <v>10</v>
      </c>
      <c r="L60" s="3">
        <v>10</v>
      </c>
      <c r="M60">
        <v>50</v>
      </c>
      <c r="N60" s="1"/>
      <c r="O60" s="3">
        <v>45</v>
      </c>
      <c r="P60">
        <v>52.5</v>
      </c>
      <c r="Q60">
        <v>11</v>
      </c>
      <c r="R60" s="5">
        <f>P60+Q60</f>
        <v>63.5</v>
      </c>
      <c r="S60" s="5"/>
      <c r="T60" s="6">
        <v>50</v>
      </c>
      <c r="U60" s="6">
        <v>5</v>
      </c>
      <c r="V60" s="5"/>
      <c r="W60" s="6"/>
      <c r="X60" s="6">
        <v>9.5</v>
      </c>
      <c r="Y60" s="3">
        <v>10</v>
      </c>
      <c r="Z60" s="3"/>
      <c r="AA60">
        <v>35.75</v>
      </c>
      <c r="AB60" s="3"/>
      <c r="AC60" s="5">
        <f>(C60+E60+H60+J60+M60+O60+T60+AA60)/8+(((B60*0.3+D60+I60+N60)/4)/(3/5))</f>
        <v>82.21875</v>
      </c>
      <c r="AD60" s="5">
        <f>U60/AD$1*100</f>
        <v>100</v>
      </c>
      <c r="AE60" s="5">
        <f>+(F60+G60/2+K60+L60+W60+X60+Y60)/AE$1*100</f>
        <v>87.727272727272734</v>
      </c>
      <c r="AF60" s="5">
        <f>+R60</f>
        <v>63.5</v>
      </c>
      <c r="AG60" s="5"/>
      <c r="AH60" s="5">
        <f>(AC60*0.1+AD60*0.1+AE60*0.15+AF60*0.2)/0.55</f>
        <v>80.147210743801651</v>
      </c>
      <c r="AI60" s="5"/>
      <c r="AJ60" s="3"/>
      <c r="AK60" s="3"/>
      <c r="AL60" s="3"/>
      <c r="AM60" s="3"/>
      <c r="AN60" s="3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 s="7"/>
      <c r="CW60" s="7"/>
      <c r="CX60" s="7"/>
      <c r="CY60" s="7"/>
      <c r="CZ60" s="7"/>
      <c r="DA60" s="7"/>
      <c r="DB60" s="7"/>
      <c r="DC60" s="7"/>
      <c r="DD60" s="7"/>
      <c r="DE60" s="7"/>
    </row>
    <row r="61" spans="1:109" s="8" customFormat="1" ht="17.25" customHeight="1" x14ac:dyDescent="0.3">
      <c r="A61">
        <v>60396</v>
      </c>
      <c r="B61" s="1">
        <v>99</v>
      </c>
      <c r="C61" s="3">
        <v>50</v>
      </c>
      <c r="D61" s="1">
        <v>30</v>
      </c>
      <c r="E61" s="3">
        <v>28.5</v>
      </c>
      <c r="F61" s="3">
        <v>8</v>
      </c>
      <c r="G61" s="3">
        <v>100</v>
      </c>
      <c r="H61" s="3">
        <v>50</v>
      </c>
      <c r="I61" s="1">
        <v>30</v>
      </c>
      <c r="J61" s="3">
        <v>30</v>
      </c>
      <c r="K61" s="3">
        <v>10</v>
      </c>
      <c r="L61" s="3">
        <v>10</v>
      </c>
      <c r="M61">
        <v>50</v>
      </c>
      <c r="N61" s="1">
        <v>30</v>
      </c>
      <c r="O61" s="3">
        <v>47</v>
      </c>
      <c r="P61">
        <v>47.5</v>
      </c>
      <c r="Q61">
        <v>20</v>
      </c>
      <c r="R61" s="5">
        <f>P61+Q61</f>
        <v>67.5</v>
      </c>
      <c r="S61" s="5"/>
      <c r="T61" s="6">
        <v>50</v>
      </c>
      <c r="U61" s="6">
        <v>4</v>
      </c>
      <c r="V61" s="5"/>
      <c r="W61" s="6">
        <v>10</v>
      </c>
      <c r="X61" s="6">
        <v>6</v>
      </c>
      <c r="Y61" s="3">
        <v>9</v>
      </c>
      <c r="Z61" s="3"/>
      <c r="AA61">
        <v>28</v>
      </c>
      <c r="AB61" s="3"/>
      <c r="AC61" s="5">
        <f>(C61+E61+H61+J61+M61+O61+T61+AA61)/8+(((B61*0.3+D61+I61+N61)/4)/(3/5))</f>
        <v>91.5625</v>
      </c>
      <c r="AD61" s="5">
        <f>U61/AD$1*100</f>
        <v>80</v>
      </c>
      <c r="AE61" s="5">
        <f>+(F61+G61/2+K61+L61+W61+X61+Y61)/AE$1*100</f>
        <v>93.63636363636364</v>
      </c>
      <c r="AF61" s="5">
        <f>+R61</f>
        <v>67.5</v>
      </c>
      <c r="AG61" s="5"/>
      <c r="AH61" s="5">
        <f>(AC61*0.1+AD61*0.1+AE61*0.15+AF61*0.2)/0.55</f>
        <v>81.275826446280988</v>
      </c>
      <c r="AI61" s="5"/>
      <c r="AJ61" s="3"/>
      <c r="AK61" s="3"/>
      <c r="AL61" s="3"/>
      <c r="AM61" s="3"/>
      <c r="AN61" s="3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</row>
    <row r="62" spans="1:109" s="8" customFormat="1" ht="17.25" customHeight="1" x14ac:dyDescent="0.3">
      <c r="A62">
        <v>61398</v>
      </c>
      <c r="B62" s="1">
        <v>99</v>
      </c>
      <c r="C62" s="3">
        <v>50</v>
      </c>
      <c r="D62" s="1">
        <v>30</v>
      </c>
      <c r="E62" s="3">
        <v>25</v>
      </c>
      <c r="F62" s="3">
        <v>10</v>
      </c>
      <c r="G62" s="3">
        <v>98</v>
      </c>
      <c r="H62" s="3">
        <v>50</v>
      </c>
      <c r="I62" s="1">
        <v>30</v>
      </c>
      <c r="J62" s="3">
        <v>42</v>
      </c>
      <c r="K62" s="3"/>
      <c r="L62" s="3">
        <v>10</v>
      </c>
      <c r="M62">
        <v>50</v>
      </c>
      <c r="N62" s="1">
        <v>30</v>
      </c>
      <c r="O62" s="3">
        <v>46</v>
      </c>
      <c r="P62">
        <v>67.5</v>
      </c>
      <c r="Q62">
        <v>23</v>
      </c>
      <c r="R62" s="5">
        <f>P62+Q62</f>
        <v>90.5</v>
      </c>
      <c r="S62" s="5"/>
      <c r="T62" s="6"/>
      <c r="U62" s="6"/>
      <c r="V62" s="5"/>
      <c r="W62" s="6">
        <v>10</v>
      </c>
      <c r="X62" s="6"/>
      <c r="Y62" s="3"/>
      <c r="Z62" s="3"/>
      <c r="AA62">
        <v>15</v>
      </c>
      <c r="AB62" s="3"/>
      <c r="AC62" s="5">
        <f>(C62+E62+H62+J62+M62+O62+T62+AA62)/8+(((B62*0.3+D62+I62+N62)/4)/(3/5))</f>
        <v>84.625</v>
      </c>
      <c r="AD62" s="5">
        <f>U62/AD$1*100</f>
        <v>0</v>
      </c>
      <c r="AE62" s="5">
        <f>+(F62+G62/2+K62+L62+W62+X62+Y62)/AE$1*100</f>
        <v>71.818181818181813</v>
      </c>
      <c r="AF62" s="5">
        <f>+R62</f>
        <v>90.5</v>
      </c>
      <c r="AG62" s="5"/>
      <c r="AH62" s="5">
        <f>(AC62*0.1+AD62*0.1+AE62*0.15+AF62*0.2)/0.55</f>
        <v>67.882231404958674</v>
      </c>
      <c r="AI62" s="5"/>
      <c r="AJ62" s="3"/>
      <c r="AK62" s="3"/>
      <c r="AL62" s="3"/>
      <c r="AM62" s="3"/>
      <c r="AN62" s="3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 s="10"/>
      <c r="CW62" s="10"/>
      <c r="CX62" s="10"/>
      <c r="CY62" s="10"/>
      <c r="CZ62" s="10"/>
      <c r="DA62" s="10"/>
      <c r="DB62" s="10"/>
      <c r="DC62" s="10"/>
      <c r="DD62" s="10"/>
      <c r="DE62" s="10"/>
    </row>
    <row r="63" spans="1:109" s="8" customFormat="1" ht="17.25" customHeight="1" x14ac:dyDescent="0.3">
      <c r="A63">
        <v>62631</v>
      </c>
      <c r="B63" s="1">
        <v>99</v>
      </c>
      <c r="C63" s="3">
        <v>50</v>
      </c>
      <c r="D63" s="1">
        <v>0</v>
      </c>
      <c r="E63" s="3">
        <v>38</v>
      </c>
      <c r="F63" s="3">
        <v>7</v>
      </c>
      <c r="G63" s="3">
        <v>64</v>
      </c>
      <c r="H63" s="3">
        <v>50</v>
      </c>
      <c r="I63" s="1">
        <v>30</v>
      </c>
      <c r="J63" s="3">
        <v>48</v>
      </c>
      <c r="K63" s="3"/>
      <c r="L63" s="3">
        <v>10</v>
      </c>
      <c r="M63" s="3">
        <v>50</v>
      </c>
      <c r="N63" s="1">
        <v>30</v>
      </c>
      <c r="O63" s="3">
        <v>38</v>
      </c>
      <c r="P63">
        <v>55</v>
      </c>
      <c r="Q63">
        <v>18</v>
      </c>
      <c r="R63" s="5">
        <f>P63+Q63</f>
        <v>73</v>
      </c>
      <c r="S63" s="5"/>
      <c r="T63" s="6">
        <v>50</v>
      </c>
      <c r="U63" s="6">
        <v>5</v>
      </c>
      <c r="V63" s="5"/>
      <c r="W63" s="6">
        <v>10</v>
      </c>
      <c r="X63" s="6">
        <v>4.5</v>
      </c>
      <c r="Y63" s="3">
        <v>7</v>
      </c>
      <c r="Z63" s="3"/>
      <c r="AA63">
        <v>22</v>
      </c>
      <c r="AB63" s="3"/>
      <c r="AC63" s="5">
        <f>(C63+E63+H63+J63+M63+O63+T63+AA63)/8+(((B63*0.3+D63+I63+N63)/4)/(3/5))</f>
        <v>80.625</v>
      </c>
      <c r="AD63" s="5">
        <f>U63/AD$1*100</f>
        <v>100</v>
      </c>
      <c r="AE63" s="5">
        <f>+(F63+G63/2+K63+L63+W63+X63+Y63)/AE$1*100</f>
        <v>64.090909090909093</v>
      </c>
      <c r="AF63" s="5">
        <f>+R63</f>
        <v>73</v>
      </c>
      <c r="AG63" s="5"/>
      <c r="AH63" s="5">
        <f>(AC63*0.1+AD63*0.1+AE63*0.15+AF63*0.2)/0.55</f>
        <v>76.86570247933885</v>
      </c>
      <c r="AI63" s="5"/>
      <c r="AJ63" s="3"/>
      <c r="AK63" s="3"/>
      <c r="AL63" s="3"/>
      <c r="AM63" s="3"/>
      <c r="AN63" s="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 s="10"/>
      <c r="CW63" s="10"/>
      <c r="CX63" s="10"/>
      <c r="CY63" s="10"/>
      <c r="CZ63" s="10"/>
      <c r="DA63" s="10"/>
      <c r="DB63" s="10"/>
      <c r="DC63" s="10"/>
      <c r="DD63" s="10"/>
      <c r="DE63" s="10"/>
    </row>
    <row r="64" spans="1:109" s="10" customFormat="1" ht="17.25" customHeight="1" x14ac:dyDescent="0.3">
      <c r="A64">
        <v>63444</v>
      </c>
      <c r="B64" s="1">
        <v>99</v>
      </c>
      <c r="C64" s="3">
        <v>50</v>
      </c>
      <c r="D64" s="1">
        <v>30</v>
      </c>
      <c r="E64" s="3">
        <v>29</v>
      </c>
      <c r="F64" s="3">
        <v>10</v>
      </c>
      <c r="G64" s="3">
        <v>95</v>
      </c>
      <c r="H64" s="3">
        <v>50</v>
      </c>
      <c r="I64" s="1">
        <v>30</v>
      </c>
      <c r="J64" s="3">
        <v>46</v>
      </c>
      <c r="K64" s="3">
        <v>10</v>
      </c>
      <c r="L64" s="3">
        <v>10</v>
      </c>
      <c r="M64">
        <v>50</v>
      </c>
      <c r="N64" s="1">
        <v>30</v>
      </c>
      <c r="O64" s="3">
        <v>49</v>
      </c>
      <c r="P64">
        <v>60</v>
      </c>
      <c r="Q64">
        <v>21</v>
      </c>
      <c r="R64" s="5">
        <f>P64+Q64</f>
        <v>81</v>
      </c>
      <c r="S64" s="5"/>
      <c r="T64" s="6">
        <v>50</v>
      </c>
      <c r="U64" s="6">
        <v>5</v>
      </c>
      <c r="V64" s="5"/>
      <c r="W64" s="6">
        <v>10</v>
      </c>
      <c r="X64" s="6">
        <v>9.5</v>
      </c>
      <c r="Y64" s="3">
        <v>10</v>
      </c>
      <c r="Z64" s="3"/>
      <c r="AA64">
        <v>37.25</v>
      </c>
      <c r="AB64" s="3"/>
      <c r="AC64" s="5">
        <f>(C64+E64+H64+J64+M64+O64+T64+AA64)/8+(((B64*0.3+D64+I64+N64)/4)/(3/5))</f>
        <v>95.03125</v>
      </c>
      <c r="AD64" s="5">
        <f>U64/AD$1*100</f>
        <v>100</v>
      </c>
      <c r="AE64" s="5">
        <f>+(F64+G64/2+K64+L64+W64+X64+Y64)/AE$1*100</f>
        <v>97.27272727272728</v>
      </c>
      <c r="AF64" s="5">
        <f>+R64</f>
        <v>81</v>
      </c>
      <c r="AG64" s="5"/>
      <c r="AH64" s="5">
        <f>(AC64*0.1+AD64*0.1+AE64*0.15+AF64*0.2)/0.55</f>
        <v>91.443698347107429</v>
      </c>
      <c r="AI64" s="5"/>
      <c r="AJ64" s="3"/>
      <c r="AK64" s="3"/>
      <c r="AL64" s="3"/>
      <c r="AM64" s="3"/>
      <c r="AN64" s="3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 s="8"/>
      <c r="CW64" s="8"/>
      <c r="CX64" s="8"/>
      <c r="CY64" s="8"/>
      <c r="CZ64" s="8"/>
      <c r="DA64" s="8"/>
      <c r="DB64" s="8"/>
      <c r="DC64" s="8"/>
      <c r="DD64" s="8"/>
      <c r="DE64" s="8"/>
    </row>
    <row r="65" spans="1:109" s="10" customFormat="1" ht="17.25" customHeight="1" x14ac:dyDescent="0.3">
      <c r="A65">
        <v>66877</v>
      </c>
      <c r="B65" s="1">
        <v>99</v>
      </c>
      <c r="C65" s="3">
        <v>50</v>
      </c>
      <c r="D65" s="1">
        <v>30</v>
      </c>
      <c r="E65" s="3">
        <v>35</v>
      </c>
      <c r="F65" s="3">
        <v>10</v>
      </c>
      <c r="G65" s="3">
        <v>92</v>
      </c>
      <c r="H65" s="3">
        <v>50</v>
      </c>
      <c r="I65" s="1">
        <v>30</v>
      </c>
      <c r="J65" s="3">
        <v>37</v>
      </c>
      <c r="K65" s="3">
        <v>10</v>
      </c>
      <c r="L65" s="3">
        <v>10</v>
      </c>
      <c r="M65">
        <v>50</v>
      </c>
      <c r="N65" s="1">
        <v>30</v>
      </c>
      <c r="O65" s="3">
        <v>46</v>
      </c>
      <c r="P65">
        <v>37.5</v>
      </c>
      <c r="Q65">
        <v>18</v>
      </c>
      <c r="R65" s="5">
        <f>P65+Q65</f>
        <v>55.5</v>
      </c>
      <c r="S65" s="5"/>
      <c r="T65" s="6">
        <v>50</v>
      </c>
      <c r="U65" s="6">
        <v>4</v>
      </c>
      <c r="V65" s="5"/>
      <c r="W65" s="6">
        <v>10</v>
      </c>
      <c r="X65" s="6">
        <v>8</v>
      </c>
      <c r="Y65" s="3">
        <v>7</v>
      </c>
      <c r="Z65" s="3"/>
      <c r="AA65">
        <v>31.5</v>
      </c>
      <c r="AB65" s="3"/>
      <c r="AC65" s="5">
        <f>(C65+E65+H65+J65+M65+O65+T65+AA65)/8+(((B65*0.3+D65+I65+N65)/4)/(3/5))</f>
        <v>93.5625</v>
      </c>
      <c r="AD65" s="5">
        <f>U65/AD$1*100</f>
        <v>80</v>
      </c>
      <c r="AE65" s="5">
        <f>+(F65+G65/2+K65+L65+W65+X65+Y65)/AE$1*100</f>
        <v>91.818181818181827</v>
      </c>
      <c r="AF65" s="5">
        <f>+R65</f>
        <v>55.5</v>
      </c>
      <c r="AG65" s="5"/>
      <c r="AH65" s="5">
        <f>(AC65*0.1+AD65*0.1+AE65*0.15+AF65*0.2)/0.55</f>
        <v>76.779958677685954</v>
      </c>
      <c r="AI65" s="5"/>
      <c r="AJ65" s="3"/>
      <c r="AK65" s="3"/>
      <c r="AL65" s="3"/>
      <c r="AM65" s="3"/>
      <c r="AN65" s="3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 s="7"/>
      <c r="CW65" s="7"/>
      <c r="CX65" s="7"/>
      <c r="CY65" s="7"/>
      <c r="CZ65" s="7"/>
      <c r="DA65" s="7"/>
      <c r="DB65" s="7"/>
      <c r="DC65" s="7"/>
      <c r="DD65" s="7"/>
      <c r="DE65" s="7"/>
    </row>
    <row r="66" spans="1:109" s="10" customFormat="1" ht="17.25" customHeight="1" x14ac:dyDescent="0.3">
      <c r="A66">
        <v>67859</v>
      </c>
      <c r="B66" s="1">
        <v>88</v>
      </c>
      <c r="C66" s="3">
        <v>50</v>
      </c>
      <c r="D66" s="1">
        <v>30</v>
      </c>
      <c r="E66" s="3">
        <v>37.5</v>
      </c>
      <c r="F66" s="3">
        <v>10</v>
      </c>
      <c r="G66" s="3">
        <v>100</v>
      </c>
      <c r="H66" s="3">
        <v>50</v>
      </c>
      <c r="I66" s="1">
        <v>30</v>
      </c>
      <c r="J66" s="3">
        <v>50</v>
      </c>
      <c r="K66" s="3">
        <v>10</v>
      </c>
      <c r="L66" s="3">
        <v>10</v>
      </c>
      <c r="M66">
        <v>50</v>
      </c>
      <c r="N66" s="1">
        <v>30</v>
      </c>
      <c r="O66" s="3">
        <v>48</v>
      </c>
      <c r="P66">
        <v>70</v>
      </c>
      <c r="Q66">
        <v>30</v>
      </c>
      <c r="R66" s="5">
        <f>P66+Q66</f>
        <v>100</v>
      </c>
      <c r="S66" s="5"/>
      <c r="T66" s="6">
        <v>50</v>
      </c>
      <c r="U66" s="6">
        <v>5</v>
      </c>
      <c r="V66" s="5"/>
      <c r="W66" s="6">
        <v>10</v>
      </c>
      <c r="X66" s="6">
        <v>9.5</v>
      </c>
      <c r="Y66" s="3">
        <v>10</v>
      </c>
      <c r="Z66" s="3"/>
      <c r="AA66">
        <v>39.75</v>
      </c>
      <c r="AB66" s="3"/>
      <c r="AC66" s="5">
        <f>(C66+E66+H66+J66+M66+O66+T66+AA66)/8+(((B66*0.3+D66+I66+N66)/4)/(3/5))</f>
        <v>95.40625</v>
      </c>
      <c r="AD66" s="5">
        <f>U66/AD$1*100</f>
        <v>100</v>
      </c>
      <c r="AE66" s="5">
        <f>+(F66+G66/2+K66+L66+W66+X66+Y66)/AE$1*100</f>
        <v>99.545454545454547</v>
      </c>
      <c r="AF66" s="5">
        <f>+R66</f>
        <v>100</v>
      </c>
      <c r="AG66" s="5"/>
      <c r="AH66" s="5">
        <f>(AC66*0.1+AD66*0.1+AE66*0.15+AF66*0.2)/0.55</f>
        <v>99.04080578512395</v>
      </c>
      <c r="AI66" s="5"/>
      <c r="AJ66" s="3"/>
      <c r="AK66" s="3"/>
      <c r="AL66" s="3"/>
      <c r="AM66" s="3"/>
      <c r="AN66" s="3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 s="7"/>
      <c r="CW66" s="7"/>
      <c r="CX66" s="7"/>
      <c r="CY66" s="7"/>
      <c r="CZ66" s="7"/>
      <c r="DA66" s="7"/>
      <c r="DB66" s="7"/>
      <c r="DC66" s="7"/>
      <c r="DD66" s="7"/>
      <c r="DE66" s="7"/>
    </row>
    <row r="67" spans="1:109" s="10" customFormat="1" ht="17.25" customHeight="1" x14ac:dyDescent="0.3">
      <c r="A67">
        <v>69001</v>
      </c>
      <c r="B67" s="1">
        <v>88</v>
      </c>
      <c r="C67" s="3">
        <v>50</v>
      </c>
      <c r="D67" s="1">
        <v>30</v>
      </c>
      <c r="E67" s="3">
        <v>42</v>
      </c>
      <c r="F67" s="3">
        <v>10</v>
      </c>
      <c r="G67" s="3">
        <v>99</v>
      </c>
      <c r="H67" s="3">
        <v>50</v>
      </c>
      <c r="I67" s="1">
        <v>30</v>
      </c>
      <c r="J67" s="3">
        <v>50</v>
      </c>
      <c r="K67" s="3">
        <v>10</v>
      </c>
      <c r="L67" s="3">
        <v>10</v>
      </c>
      <c r="M67" s="3">
        <v>50</v>
      </c>
      <c r="N67" s="1">
        <v>30</v>
      </c>
      <c r="O67" s="3">
        <v>46</v>
      </c>
      <c r="P67">
        <v>52.5</v>
      </c>
      <c r="Q67">
        <v>21</v>
      </c>
      <c r="R67" s="5">
        <f>P67+Q67</f>
        <v>73.5</v>
      </c>
      <c r="S67" s="5"/>
      <c r="T67" s="6">
        <v>50</v>
      </c>
      <c r="U67" s="6">
        <v>5</v>
      </c>
      <c r="V67" s="5"/>
      <c r="W67" s="6">
        <v>10</v>
      </c>
      <c r="X67" s="6">
        <v>8.5</v>
      </c>
      <c r="Y67" s="3">
        <v>10</v>
      </c>
      <c r="Z67" s="3"/>
      <c r="AA67">
        <v>31.5</v>
      </c>
      <c r="AB67" s="3"/>
      <c r="AC67" s="5">
        <f>(C67+E67+H67+J67+M67+O67+T67+AA67)/8+(((B67*0.3+D67+I67+N67)/4)/(3/5))</f>
        <v>94.6875</v>
      </c>
      <c r="AD67" s="5">
        <f>U67/AD$1*100</f>
        <v>100</v>
      </c>
      <c r="AE67" s="5">
        <f>+(F67+G67/2+K67+L67+W67+X67+Y67)/AE$1*100</f>
        <v>98.181818181818187</v>
      </c>
      <c r="AF67" s="5">
        <f>+R67</f>
        <v>73.5</v>
      </c>
      <c r="AG67" s="5"/>
      <c r="AH67" s="5">
        <f>(AC67*0.1+AD67*0.1+AE67*0.15+AF67*0.2)/0.55</f>
        <v>88.901859504132233</v>
      </c>
      <c r="AI67" s="5"/>
      <c r="AJ67" s="3"/>
      <c r="AK67" s="3"/>
      <c r="AL67" s="3"/>
      <c r="AM67" s="3"/>
      <c r="AN67" s="3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 s="11"/>
      <c r="CW67" s="11"/>
      <c r="CX67" s="11"/>
      <c r="CY67" s="11"/>
      <c r="CZ67" s="11"/>
      <c r="DA67" s="11"/>
      <c r="DB67" s="11"/>
      <c r="DC67" s="11"/>
      <c r="DD67" s="11"/>
      <c r="DE67" s="11"/>
    </row>
    <row r="68" spans="1:109" s="10" customFormat="1" ht="17.25" customHeight="1" x14ac:dyDescent="0.3">
      <c r="A68">
        <v>71527</v>
      </c>
      <c r="B68" s="1">
        <v>98</v>
      </c>
      <c r="C68" s="3">
        <v>50</v>
      </c>
      <c r="D68" s="1">
        <v>30</v>
      </c>
      <c r="E68" s="3">
        <v>42</v>
      </c>
      <c r="F68" s="3"/>
      <c r="G68" s="3">
        <v>90</v>
      </c>
      <c r="H68" s="3">
        <v>50</v>
      </c>
      <c r="I68" s="1">
        <v>30</v>
      </c>
      <c r="J68" s="3">
        <v>46</v>
      </c>
      <c r="K68" s="3">
        <v>10</v>
      </c>
      <c r="L68" s="3">
        <v>10</v>
      </c>
      <c r="M68">
        <v>50</v>
      </c>
      <c r="N68" s="1">
        <v>30</v>
      </c>
      <c r="O68" s="3">
        <v>48</v>
      </c>
      <c r="P68">
        <v>65</v>
      </c>
      <c r="Q68">
        <v>21</v>
      </c>
      <c r="R68" s="5">
        <f>P68+Q68</f>
        <v>86</v>
      </c>
      <c r="S68" s="5"/>
      <c r="T68" s="6">
        <v>50</v>
      </c>
      <c r="U68" s="6">
        <v>4</v>
      </c>
      <c r="V68" s="5"/>
      <c r="W68" s="6">
        <v>10</v>
      </c>
      <c r="X68" s="6">
        <v>8</v>
      </c>
      <c r="Y68" s="3">
        <v>10</v>
      </c>
      <c r="Z68" s="3"/>
      <c r="AA68">
        <v>30.25</v>
      </c>
      <c r="AB68" s="3"/>
      <c r="AC68" s="5">
        <f>(C68+E68+H68+J68+M68+O68+T68+AA68)/8+(((B68*0.3+D68+I68+N68)/4)/(3/5))</f>
        <v>95.53125</v>
      </c>
      <c r="AD68" s="5">
        <f>U68/AD$1*100</f>
        <v>80</v>
      </c>
      <c r="AE68" s="5">
        <f>+(F68+G68/2+K68+L68+W68+X68+Y68)/AE$1*100</f>
        <v>84.545454545454547</v>
      </c>
      <c r="AF68" s="5">
        <f>+R68</f>
        <v>86</v>
      </c>
      <c r="AG68" s="5"/>
      <c r="AH68" s="5">
        <f>(AC68*0.1+AD68*0.1+AE68*0.15+AF68*0.2)/0.55</f>
        <v>86.245351239669418</v>
      </c>
      <c r="AI68" s="5"/>
      <c r="AJ68" s="3"/>
      <c r="AK68" s="3"/>
      <c r="AL68" s="3"/>
      <c r="AM68" s="3"/>
      <c r="AN68" s="3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</row>
    <row r="69" spans="1:109" s="10" customFormat="1" ht="17.25" customHeight="1" x14ac:dyDescent="0.3">
      <c r="A69">
        <v>72895</v>
      </c>
      <c r="B69" s="1">
        <v>88</v>
      </c>
      <c r="C69" s="3">
        <v>50</v>
      </c>
      <c r="D69" s="1">
        <v>30</v>
      </c>
      <c r="E69" s="3">
        <v>31.5</v>
      </c>
      <c r="F69" s="3">
        <v>9</v>
      </c>
      <c r="G69" s="3">
        <v>99</v>
      </c>
      <c r="H69" s="3">
        <v>50</v>
      </c>
      <c r="I69" s="1">
        <v>30</v>
      </c>
      <c r="J69" s="3">
        <v>46</v>
      </c>
      <c r="K69" s="3">
        <v>10</v>
      </c>
      <c r="L69" s="3">
        <v>10</v>
      </c>
      <c r="M69">
        <v>50</v>
      </c>
      <c r="N69" s="1">
        <v>30</v>
      </c>
      <c r="O69" s="3">
        <v>49</v>
      </c>
      <c r="P69">
        <v>67.5</v>
      </c>
      <c r="Q69">
        <v>30</v>
      </c>
      <c r="R69" s="5">
        <f>P69+Q69</f>
        <v>97.5</v>
      </c>
      <c r="S69" s="5"/>
      <c r="T69" s="6">
        <v>50</v>
      </c>
      <c r="U69" s="6">
        <v>4</v>
      </c>
      <c r="V69" s="5"/>
      <c r="W69" s="6">
        <v>10</v>
      </c>
      <c r="X69" s="6">
        <v>9</v>
      </c>
      <c r="Y69" s="3">
        <v>10</v>
      </c>
      <c r="Z69" s="3"/>
      <c r="AA69">
        <v>38.25</v>
      </c>
      <c r="AB69" s="3"/>
      <c r="AC69" s="5">
        <f>(C69+E69+H69+J69+M69+O69+T69+AA69)/8+(((B69*0.3+D69+I69+N69)/4)/(3/5))</f>
        <v>94.09375</v>
      </c>
      <c r="AD69" s="5">
        <f>U69/AD$1*100</f>
        <v>80</v>
      </c>
      <c r="AE69" s="5">
        <f>+(F69+G69/2+K69+L69+W69+X69+Y69)/AE$1*100</f>
        <v>97.727272727272734</v>
      </c>
      <c r="AF69" s="5">
        <f>+R69</f>
        <v>97.5</v>
      </c>
      <c r="AG69" s="5"/>
      <c r="AH69" s="5">
        <f>(AC69*0.1+AD69*0.1+AE69*0.15+AF69*0.2)/0.55</f>
        <v>93.760847107438011</v>
      </c>
      <c r="AI69" s="5"/>
      <c r="AJ69" s="3"/>
      <c r="AK69" s="3"/>
      <c r="AL69" s="3"/>
      <c r="AM69" s="3"/>
      <c r="AN69" s="3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</row>
    <row r="70" spans="1:109" s="10" customFormat="1" ht="17.25" customHeight="1" x14ac:dyDescent="0.3">
      <c r="A70">
        <v>72997</v>
      </c>
      <c r="B70" s="1">
        <v>98</v>
      </c>
      <c r="C70" s="3">
        <v>50</v>
      </c>
      <c r="D70" s="1">
        <v>0</v>
      </c>
      <c r="E70" s="3">
        <v>29</v>
      </c>
      <c r="F70" s="3">
        <v>10</v>
      </c>
      <c r="G70" s="3">
        <v>99</v>
      </c>
      <c r="H70" s="3">
        <v>50</v>
      </c>
      <c r="I70" s="1">
        <v>30</v>
      </c>
      <c r="J70" s="3">
        <v>42</v>
      </c>
      <c r="K70" s="3">
        <v>10</v>
      </c>
      <c r="L70" s="3">
        <v>10</v>
      </c>
      <c r="M70">
        <v>50</v>
      </c>
      <c r="N70" s="1">
        <v>30</v>
      </c>
      <c r="O70" s="3">
        <v>46</v>
      </c>
      <c r="P70">
        <v>50</v>
      </c>
      <c r="Q70">
        <v>8</v>
      </c>
      <c r="R70" s="5">
        <f>P70+Q70</f>
        <v>58</v>
      </c>
      <c r="S70" s="5"/>
      <c r="T70" s="6">
        <v>50</v>
      </c>
      <c r="U70" s="6">
        <v>5</v>
      </c>
      <c r="V70" s="5"/>
      <c r="W70" s="6"/>
      <c r="X70" s="6">
        <v>2</v>
      </c>
      <c r="Y70" s="3">
        <v>3.5</v>
      </c>
      <c r="Z70" s="3"/>
      <c r="AA70">
        <v>21.25</v>
      </c>
      <c r="AB70" s="3"/>
      <c r="AC70" s="5">
        <f>(C70+E70+H70+J70+M70+O70+T70+AA70)/8+(((B70*0.3+D70+I70+N70)/4)/(3/5))</f>
        <v>79.53125</v>
      </c>
      <c r="AD70" s="5">
        <f>U70/AD$1*100</f>
        <v>100</v>
      </c>
      <c r="AE70" s="5">
        <f>+(F70+G70/2+K70+L70+W70+X70+Y70)/AE$1*100</f>
        <v>77.272727272727266</v>
      </c>
      <c r="AF70" s="5">
        <f>+R70</f>
        <v>58</v>
      </c>
      <c r="AG70" s="5"/>
      <c r="AH70" s="5">
        <f>(AC70*0.1+AD70*0.1+AE70*0.15+AF70*0.2)/0.55</f>
        <v>74.807334710743788</v>
      </c>
      <c r="AI70" s="5"/>
      <c r="AJ70" s="3"/>
      <c r="AK70" s="3"/>
      <c r="AL70" s="3"/>
      <c r="AM70" s="3"/>
      <c r="AN70" s="3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17.25" customHeight="1" x14ac:dyDescent="0.3">
      <c r="A71">
        <v>80128</v>
      </c>
      <c r="B71" s="1">
        <v>99</v>
      </c>
      <c r="C71" s="3">
        <v>50</v>
      </c>
      <c r="D71" s="1">
        <v>30</v>
      </c>
      <c r="E71" s="3">
        <v>33</v>
      </c>
      <c r="F71" s="3">
        <v>9</v>
      </c>
      <c r="G71" s="3">
        <v>95</v>
      </c>
      <c r="H71" s="3">
        <v>50</v>
      </c>
      <c r="I71" s="1">
        <v>30</v>
      </c>
      <c r="J71" s="3">
        <v>38</v>
      </c>
      <c r="K71" s="3">
        <v>10</v>
      </c>
      <c r="L71" s="3">
        <v>10</v>
      </c>
      <c r="M71" s="3"/>
      <c r="N71" s="1">
        <v>30</v>
      </c>
      <c r="O71" s="3">
        <v>48</v>
      </c>
      <c r="P71">
        <v>57.5</v>
      </c>
      <c r="Q71">
        <v>27</v>
      </c>
      <c r="R71" s="5">
        <f>P71+Q71</f>
        <v>84.5</v>
      </c>
      <c r="S71" s="5"/>
      <c r="T71" s="6">
        <v>50</v>
      </c>
      <c r="U71" s="6">
        <v>4</v>
      </c>
      <c r="V71" s="5"/>
      <c r="W71" s="6">
        <v>10</v>
      </c>
      <c r="X71" s="6">
        <v>6.5</v>
      </c>
      <c r="Y71" s="3"/>
      <c r="Z71" s="3"/>
      <c r="AA71">
        <v>30.75</v>
      </c>
      <c r="AB71" s="3"/>
      <c r="AC71" s="5">
        <f>(C71+E71+H71+J71+M71+O71+T71+AA71)/8+(((B71*0.3+D71+I71+N71)/4)/(3/5))</f>
        <v>87.34375</v>
      </c>
      <c r="AD71" s="5">
        <f>U71/AD$1*100</f>
        <v>80</v>
      </c>
      <c r="AE71" s="5">
        <f>+(F71+G71/2+K71+L71+W71+X71+Y71)/AE$1*100</f>
        <v>84.545454545454547</v>
      </c>
      <c r="AF71" s="5">
        <f>+R71</f>
        <v>84.5</v>
      </c>
      <c r="AG71" s="5"/>
      <c r="AH71" s="5">
        <f>(AC71*0.1+AD71*0.1+AE71*0.15+AF71*0.2)/0.55</f>
        <v>84.211260330578497</v>
      </c>
      <c r="AI71" s="5"/>
      <c r="AJ71" s="3"/>
      <c r="AK71" s="3"/>
      <c r="AL71" s="3"/>
      <c r="AM71" s="3"/>
      <c r="AN71" s="3"/>
      <c r="CV71" s="7"/>
      <c r="CW71" s="7"/>
      <c r="CX71" s="7"/>
      <c r="CY71" s="7"/>
      <c r="CZ71" s="7"/>
      <c r="DA71" s="7"/>
      <c r="DB71" s="7"/>
      <c r="DC71" s="7"/>
      <c r="DD71" s="7"/>
      <c r="DE71" s="7"/>
    </row>
    <row r="72" spans="1:109" s="9" customFormat="1" ht="17.25" customHeight="1" x14ac:dyDescent="0.3">
      <c r="A72">
        <v>80835</v>
      </c>
      <c r="B72" s="1">
        <v>88</v>
      </c>
      <c r="C72" s="3">
        <v>50</v>
      </c>
      <c r="D72" s="1">
        <v>30</v>
      </c>
      <c r="E72" s="3">
        <v>40.5</v>
      </c>
      <c r="F72" s="3">
        <v>7</v>
      </c>
      <c r="G72" s="3">
        <v>93</v>
      </c>
      <c r="H72" s="3">
        <v>50</v>
      </c>
      <c r="I72" s="1">
        <v>30</v>
      </c>
      <c r="J72" s="3">
        <v>49</v>
      </c>
      <c r="K72" s="3">
        <v>10</v>
      </c>
      <c r="L72" s="3"/>
      <c r="M72"/>
      <c r="N72" s="1">
        <v>30</v>
      </c>
      <c r="O72" s="3">
        <v>44</v>
      </c>
      <c r="P72">
        <v>52.5</v>
      </c>
      <c r="Q72">
        <v>23</v>
      </c>
      <c r="R72" s="5">
        <f>P72+Q72</f>
        <v>75.5</v>
      </c>
      <c r="S72" s="5"/>
      <c r="T72" s="6">
        <v>50</v>
      </c>
      <c r="U72" s="6">
        <v>5</v>
      </c>
      <c r="V72" s="5"/>
      <c r="W72" s="6">
        <v>10</v>
      </c>
      <c r="X72" s="6">
        <v>10</v>
      </c>
      <c r="Y72" s="3">
        <v>8</v>
      </c>
      <c r="Z72" s="3"/>
      <c r="AA72"/>
      <c r="AB72" s="3"/>
      <c r="AC72" s="5">
        <f>(C72+E72+H72+J72+M72+O72+T72+AA72)/8+(((B72*0.3+D72+I72+N72)/4)/(3/5))</f>
        <v>83.9375</v>
      </c>
      <c r="AD72" s="5">
        <f>U72/AD$1*100</f>
        <v>100</v>
      </c>
      <c r="AE72" s="5">
        <f>+(F72+G72/2+K72+L72+W72+X72+Y72)/AE$1*100</f>
        <v>83.181818181818173</v>
      </c>
      <c r="AF72" s="5">
        <f>+R72</f>
        <v>75.5</v>
      </c>
      <c r="AG72" s="5"/>
      <c r="AH72" s="5">
        <f>(AC72*0.1+AD72*0.1+AE72*0.15+AF72*0.2)/0.55</f>
        <v>83.583677685950406</v>
      </c>
      <c r="AI72" s="5"/>
      <c r="AJ72" s="3"/>
      <c r="AK72" s="3"/>
      <c r="AL72" s="3"/>
      <c r="AM72" s="3"/>
      <c r="AN72" s="3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 s="8"/>
      <c r="CW72" s="8"/>
      <c r="CX72" s="8"/>
      <c r="CY72" s="8"/>
      <c r="CZ72" s="8"/>
      <c r="DA72" s="8"/>
      <c r="DB72" s="8"/>
      <c r="DC72" s="8"/>
      <c r="DD72" s="8"/>
      <c r="DE72" s="8"/>
    </row>
    <row r="73" spans="1:109" s="11" customFormat="1" ht="17.25" customHeight="1" x14ac:dyDescent="0.3">
      <c r="A73">
        <v>80921</v>
      </c>
      <c r="B73" s="1">
        <v>99</v>
      </c>
      <c r="C73" s="3">
        <v>50</v>
      </c>
      <c r="D73" s="1">
        <v>30</v>
      </c>
      <c r="E73" s="3">
        <v>39.5</v>
      </c>
      <c r="F73" s="3">
        <v>7</v>
      </c>
      <c r="G73" s="3">
        <v>84</v>
      </c>
      <c r="H73" s="3">
        <v>50</v>
      </c>
      <c r="I73" s="1">
        <v>30</v>
      </c>
      <c r="J73" s="3">
        <v>38</v>
      </c>
      <c r="K73" s="3">
        <v>10</v>
      </c>
      <c r="L73" s="3">
        <v>10</v>
      </c>
      <c r="M73">
        <v>50</v>
      </c>
      <c r="N73" s="1">
        <v>30</v>
      </c>
      <c r="O73" s="3">
        <v>39</v>
      </c>
      <c r="P73">
        <v>42.5</v>
      </c>
      <c r="Q73">
        <v>16</v>
      </c>
      <c r="R73" s="5">
        <f>P73+Q73</f>
        <v>58.5</v>
      </c>
      <c r="S73" s="5"/>
      <c r="T73" s="6">
        <v>50</v>
      </c>
      <c r="U73" s="6">
        <v>4</v>
      </c>
      <c r="V73" s="5"/>
      <c r="W73" s="6">
        <v>10</v>
      </c>
      <c r="X73" s="6">
        <v>4</v>
      </c>
      <c r="Y73" s="3">
        <v>6</v>
      </c>
      <c r="Z73" s="3"/>
      <c r="AA73">
        <v>21.5</v>
      </c>
      <c r="AB73" s="3"/>
      <c r="AC73" s="5">
        <f>(C73+E73+H73+J73+M73+O73+T73+AA73)/8+(((B73*0.3+D73+I73+N73)/4)/(3/5))</f>
        <v>92.125</v>
      </c>
      <c r="AD73" s="5">
        <f>U73/AD$1*100</f>
        <v>80</v>
      </c>
      <c r="AE73" s="5">
        <f>+(F73+G73/2+K73+L73+W73+X73+Y73)/AE$1*100</f>
        <v>80.909090909090907</v>
      </c>
      <c r="AF73" s="5">
        <f>+R73</f>
        <v>58.5</v>
      </c>
      <c r="AG73" s="5"/>
      <c r="AH73" s="5">
        <f>(AC73*0.1+AD73*0.1+AE73*0.15+AF73*0.2)/0.55</f>
        <v>74.63429752066115</v>
      </c>
      <c r="AI73" s="5"/>
      <c r="AJ73" s="3"/>
      <c r="AK73" s="3"/>
      <c r="AL73" s="3"/>
      <c r="AM73" s="3"/>
      <c r="AN73" s="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 s="8"/>
      <c r="CW73" s="8"/>
      <c r="CX73" s="8"/>
      <c r="CY73" s="8"/>
      <c r="CZ73" s="8"/>
      <c r="DA73" s="8"/>
      <c r="DB73" s="8"/>
      <c r="DC73" s="8"/>
      <c r="DD73" s="8"/>
      <c r="DE73" s="8"/>
    </row>
    <row r="74" spans="1:109" s="7" customFormat="1" ht="17.25" customHeight="1" x14ac:dyDescent="0.3">
      <c r="A74">
        <v>81223</v>
      </c>
      <c r="B74" s="1">
        <v>77</v>
      </c>
      <c r="C74" s="3">
        <v>50</v>
      </c>
      <c r="D74" s="1">
        <v>30</v>
      </c>
      <c r="E74" s="3">
        <v>37.5</v>
      </c>
      <c r="F74" s="3">
        <v>10</v>
      </c>
      <c r="G74" s="3">
        <v>93</v>
      </c>
      <c r="H74" s="3">
        <v>50</v>
      </c>
      <c r="I74" s="1">
        <v>30</v>
      </c>
      <c r="J74" s="3">
        <v>45</v>
      </c>
      <c r="K74" s="3">
        <v>10</v>
      </c>
      <c r="L74" s="3">
        <v>10</v>
      </c>
      <c r="M74">
        <v>50</v>
      </c>
      <c r="N74" s="1">
        <v>30</v>
      </c>
      <c r="O74" s="3">
        <v>44</v>
      </c>
      <c r="P74">
        <v>47.5</v>
      </c>
      <c r="Q74">
        <v>25</v>
      </c>
      <c r="R74" s="5">
        <f>P74+Q74</f>
        <v>72.5</v>
      </c>
      <c r="S74" s="5"/>
      <c r="T74" s="6">
        <v>50</v>
      </c>
      <c r="U74" s="6">
        <v>4</v>
      </c>
      <c r="V74" s="5"/>
      <c r="W74" s="6">
        <v>10</v>
      </c>
      <c r="X74" s="6">
        <v>8</v>
      </c>
      <c r="Y74" s="3">
        <v>8</v>
      </c>
      <c r="Z74" s="3"/>
      <c r="AA74">
        <v>36</v>
      </c>
      <c r="AB74" s="3"/>
      <c r="AC74" s="5">
        <f>(C74+E74+H74+J74+M74+O74+T74+AA74)/8+(((B74*0.3+D74+I74+N74)/4)/(3/5))</f>
        <v>92.4375</v>
      </c>
      <c r="AD74" s="5">
        <f>U74/AD$1*100</f>
        <v>80</v>
      </c>
      <c r="AE74" s="5">
        <f>+(F74+G74/2+K74+L74+W74+X74+Y74)/AE$1*100</f>
        <v>93.181818181818173</v>
      </c>
      <c r="AF74" s="5">
        <f>+R74</f>
        <v>72.5</v>
      </c>
      <c r="AG74" s="5"/>
      <c r="AH74" s="5">
        <f>(AC74*0.1+AD74*0.1+AE74*0.15+AF74*0.2)/0.55</f>
        <v>83.129132231404952</v>
      </c>
      <c r="AI74" s="5"/>
      <c r="AJ74" s="3"/>
      <c r="AK74" s="3"/>
      <c r="AL74" s="3"/>
      <c r="AM74" s="3"/>
      <c r="AN74" s="3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 s="8"/>
      <c r="CW74" s="8"/>
      <c r="CX74" s="8"/>
      <c r="CY74" s="8"/>
      <c r="CZ74" s="8"/>
      <c r="DA74" s="8"/>
      <c r="DB74" s="8"/>
      <c r="DC74" s="8"/>
      <c r="DD74" s="8"/>
      <c r="DE74" s="8"/>
    </row>
    <row r="75" spans="1:109" s="7" customFormat="1" ht="17.25" customHeight="1" x14ac:dyDescent="0.3">
      <c r="A75">
        <v>81830</v>
      </c>
      <c r="B75" s="1">
        <v>99</v>
      </c>
      <c r="C75" s="3">
        <v>50</v>
      </c>
      <c r="D75" s="1">
        <v>30</v>
      </c>
      <c r="E75" s="3">
        <v>32.5</v>
      </c>
      <c r="F75" s="3">
        <v>8</v>
      </c>
      <c r="G75" s="3">
        <v>99</v>
      </c>
      <c r="H75" s="3">
        <v>50</v>
      </c>
      <c r="I75" s="1">
        <v>30</v>
      </c>
      <c r="J75" s="3">
        <v>46</v>
      </c>
      <c r="K75" s="3">
        <v>10</v>
      </c>
      <c r="L75" s="3">
        <v>10</v>
      </c>
      <c r="M75" s="3">
        <v>50</v>
      </c>
      <c r="N75" s="1">
        <v>30</v>
      </c>
      <c r="O75" s="3">
        <v>42</v>
      </c>
      <c r="P75">
        <v>57.5</v>
      </c>
      <c r="Q75">
        <v>18</v>
      </c>
      <c r="R75" s="5">
        <f>P75+Q75</f>
        <v>75.5</v>
      </c>
      <c r="S75" s="5"/>
      <c r="T75" s="6">
        <v>50</v>
      </c>
      <c r="U75" s="6">
        <v>3</v>
      </c>
      <c r="V75" s="5"/>
      <c r="W75" s="6">
        <v>10</v>
      </c>
      <c r="X75" s="6">
        <v>8</v>
      </c>
      <c r="Y75" s="3">
        <v>7</v>
      </c>
      <c r="Z75" s="3"/>
      <c r="AA75">
        <v>26</v>
      </c>
      <c r="AB75" s="3"/>
      <c r="AC75" s="5">
        <f>(C75+E75+H75+J75+M75+O75+T75+AA75)/8+(((B75*0.3+D75+I75+N75)/4)/(3/5))</f>
        <v>93.1875</v>
      </c>
      <c r="AD75" s="5">
        <f>U75/AD$1*100</f>
        <v>60</v>
      </c>
      <c r="AE75" s="5">
        <f>+(F75+G75/2+K75+L75+W75+X75+Y75)/AE$1*100</f>
        <v>93.181818181818173</v>
      </c>
      <c r="AF75" s="5">
        <f>+R75</f>
        <v>75.5</v>
      </c>
      <c r="AG75" s="5"/>
      <c r="AH75" s="5">
        <f>(AC75*0.1+AD75*0.1+AE75*0.15+AF75*0.2)/0.55</f>
        <v>80.720041322314032</v>
      </c>
      <c r="AI75" s="5"/>
      <c r="AJ75" s="3"/>
      <c r="AK75" s="3"/>
      <c r="AL75" s="3"/>
      <c r="AM75" s="3"/>
      <c r="AN75" s="3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</row>
    <row r="76" spans="1:109" s="7" customFormat="1" ht="17.25" customHeight="1" x14ac:dyDescent="0.3">
      <c r="A76">
        <v>85143</v>
      </c>
      <c r="B76" s="1">
        <v>98</v>
      </c>
      <c r="C76" s="3">
        <v>50</v>
      </c>
      <c r="D76" s="1">
        <v>30</v>
      </c>
      <c r="E76" s="3">
        <v>40</v>
      </c>
      <c r="F76" s="3">
        <v>10</v>
      </c>
      <c r="G76" s="3">
        <v>76</v>
      </c>
      <c r="H76" s="3">
        <v>50</v>
      </c>
      <c r="I76" s="1">
        <v>30</v>
      </c>
      <c r="J76" s="3">
        <v>46</v>
      </c>
      <c r="K76" s="3">
        <v>10</v>
      </c>
      <c r="L76" s="3">
        <v>10</v>
      </c>
      <c r="M76">
        <v>50</v>
      </c>
      <c r="N76" s="1">
        <v>30</v>
      </c>
      <c r="O76" s="3">
        <v>47.5</v>
      </c>
      <c r="P76">
        <v>62.5</v>
      </c>
      <c r="Q76">
        <v>18</v>
      </c>
      <c r="R76" s="5">
        <f>P76+Q76</f>
        <v>80.5</v>
      </c>
      <c r="S76" s="5"/>
      <c r="T76" s="6">
        <v>50</v>
      </c>
      <c r="U76" s="6">
        <v>4</v>
      </c>
      <c r="V76" s="5"/>
      <c r="W76" s="6">
        <v>10</v>
      </c>
      <c r="X76" s="6">
        <v>9</v>
      </c>
      <c r="Y76" s="3">
        <v>10</v>
      </c>
      <c r="Z76" s="3"/>
      <c r="AA76">
        <v>38.5</v>
      </c>
      <c r="AB76" s="3"/>
      <c r="AC76" s="5">
        <f>(C76+E76+H76+J76+M76+O76+T76+AA76)/8+(((B76*0.3+D76+I76+N76)/4)/(3/5))</f>
        <v>96.25</v>
      </c>
      <c r="AD76" s="5">
        <f>U76/AD$1*100</f>
        <v>80</v>
      </c>
      <c r="AE76" s="5">
        <f>+(F76+G76/2+K76+L76+W76+X76+Y76)/AE$1*100</f>
        <v>88.181818181818187</v>
      </c>
      <c r="AF76" s="5">
        <f>+R76</f>
        <v>80.5</v>
      </c>
      <c r="AG76" s="5"/>
      <c r="AH76" s="5">
        <f>(AC76*0.1+AD76*0.1+AE76*0.15+AF76*0.2)/0.55</f>
        <v>85.367768595041312</v>
      </c>
      <c r="AI76" s="5"/>
      <c r="AJ76" s="3"/>
      <c r="AK76" s="3"/>
      <c r="AL76" s="3"/>
      <c r="AM76" s="3"/>
      <c r="AN76" s="3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</row>
    <row r="77" spans="1:109" s="7" customFormat="1" ht="17.25" customHeight="1" x14ac:dyDescent="0.3">
      <c r="A77">
        <v>91597</v>
      </c>
      <c r="B77" s="1">
        <v>99</v>
      </c>
      <c r="C77" s="3">
        <v>50</v>
      </c>
      <c r="D77" s="1">
        <v>30</v>
      </c>
      <c r="E77" s="3">
        <v>35</v>
      </c>
      <c r="F77" s="3">
        <v>10</v>
      </c>
      <c r="G77" s="3">
        <v>96</v>
      </c>
      <c r="H77" s="3">
        <v>50</v>
      </c>
      <c r="I77" s="1">
        <v>0</v>
      </c>
      <c r="J77" s="3">
        <v>46</v>
      </c>
      <c r="K77" s="3">
        <v>5</v>
      </c>
      <c r="L77" s="3">
        <v>10</v>
      </c>
      <c r="M77" s="3">
        <v>50</v>
      </c>
      <c r="N77" s="1">
        <v>30</v>
      </c>
      <c r="O77" s="3">
        <v>39</v>
      </c>
      <c r="P77">
        <v>60</v>
      </c>
      <c r="Q77">
        <v>25</v>
      </c>
      <c r="R77" s="5">
        <f>P77+Q77</f>
        <v>85</v>
      </c>
      <c r="S77" s="5"/>
      <c r="T77" s="6">
        <v>50</v>
      </c>
      <c r="U77" s="6">
        <v>4</v>
      </c>
      <c r="V77" s="5"/>
      <c r="W77" s="6">
        <v>10</v>
      </c>
      <c r="X77" s="6">
        <v>9</v>
      </c>
      <c r="Y77" s="3">
        <v>8</v>
      </c>
      <c r="Z77" s="3"/>
      <c r="AA77">
        <v>36</v>
      </c>
      <c r="AB77" s="3"/>
      <c r="AC77" s="5">
        <f>(C77+E77+H77+J77+M77+O77+T77+AA77)/8+(((B77*0.3+D77+I77+N77)/4)/(3/5))</f>
        <v>81.875</v>
      </c>
      <c r="AD77" s="5">
        <f>U77/AD$1*100</f>
        <v>80</v>
      </c>
      <c r="AE77" s="5">
        <f>+(F77+G77/2+K77+L77+W77+X77+Y77)/AE$1*100</f>
        <v>90.909090909090907</v>
      </c>
      <c r="AF77" s="5">
        <f>+R77</f>
        <v>85</v>
      </c>
      <c r="AG77" s="5"/>
      <c r="AH77" s="5">
        <f>(AC77*0.1+AD77*0.1+AE77*0.15+AF77*0.2)/0.55</f>
        <v>85.13429752066115</v>
      </c>
      <c r="AI77" s="5"/>
      <c r="AJ77" s="3"/>
      <c r="AK77" s="3"/>
      <c r="AL77" s="3"/>
      <c r="AM77" s="3"/>
      <c r="AN77" s="3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</row>
    <row r="78" spans="1:109" s="7" customFormat="1" ht="17.25" customHeight="1" x14ac:dyDescent="0.3">
      <c r="A78">
        <v>91896</v>
      </c>
      <c r="B78" s="1">
        <v>99</v>
      </c>
      <c r="C78" s="3">
        <v>50</v>
      </c>
      <c r="D78" s="1">
        <v>30</v>
      </c>
      <c r="E78" s="3">
        <v>44</v>
      </c>
      <c r="F78" s="3">
        <v>10</v>
      </c>
      <c r="G78" s="3">
        <v>97</v>
      </c>
      <c r="H78" s="3">
        <v>50</v>
      </c>
      <c r="I78" s="1">
        <v>30</v>
      </c>
      <c r="J78" s="3">
        <v>41</v>
      </c>
      <c r="K78" s="3">
        <v>10</v>
      </c>
      <c r="L78" s="3">
        <v>10</v>
      </c>
      <c r="M78">
        <v>50</v>
      </c>
      <c r="N78" s="1">
        <v>30</v>
      </c>
      <c r="O78" s="3">
        <v>45</v>
      </c>
      <c r="P78">
        <v>62.5</v>
      </c>
      <c r="Q78">
        <v>30</v>
      </c>
      <c r="R78" s="5">
        <f>P78+Q78</f>
        <v>92.5</v>
      </c>
      <c r="S78" s="5"/>
      <c r="T78" s="6">
        <v>50</v>
      </c>
      <c r="U78" s="6">
        <v>5</v>
      </c>
      <c r="V78" s="5"/>
      <c r="W78" s="6">
        <v>10</v>
      </c>
      <c r="X78" s="6">
        <v>9</v>
      </c>
      <c r="Y78" s="3">
        <v>9</v>
      </c>
      <c r="Z78" s="3"/>
      <c r="AA78">
        <v>39.5</v>
      </c>
      <c r="AB78" s="3"/>
      <c r="AC78" s="5">
        <f>(C78+E78+H78+J78+M78+O78+T78+AA78)/8+(((B78*0.3+D78+I78+N78)/4)/(3/5))</f>
        <v>96.0625</v>
      </c>
      <c r="AD78" s="5">
        <f>U78/AD$1*100</f>
        <v>100</v>
      </c>
      <c r="AE78" s="5">
        <f>+(F78+G78/2+K78+L78+W78+X78+Y78)/AE$1*100</f>
        <v>96.818181818181813</v>
      </c>
      <c r="AF78" s="5">
        <f>+R78</f>
        <v>92.5</v>
      </c>
      <c r="AG78" s="5"/>
      <c r="AH78" s="5">
        <f>(AC78*0.1+AD78*0.1+AE78*0.15+AF78*0.2)/0.55</f>
        <v>95.689049586776861</v>
      </c>
      <c r="AI78" s="5"/>
      <c r="AJ78" s="3"/>
      <c r="AK78" s="3"/>
      <c r="AL78" s="3"/>
      <c r="AM78" s="3"/>
      <c r="AN78" s="3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 s="8"/>
      <c r="CW78" s="8"/>
      <c r="CX78" s="8"/>
      <c r="CY78" s="8"/>
      <c r="CZ78" s="8"/>
      <c r="DA78" s="8"/>
      <c r="DB78" s="8"/>
      <c r="DC78" s="8"/>
      <c r="DD78" s="8"/>
      <c r="DE78" s="8"/>
    </row>
    <row r="79" spans="1:109" s="7" customFormat="1" ht="17.25" customHeight="1" x14ac:dyDescent="0.3">
      <c r="A79">
        <v>92114</v>
      </c>
      <c r="B79" s="1">
        <v>87</v>
      </c>
      <c r="C79" s="3">
        <v>50</v>
      </c>
      <c r="D79" s="1">
        <v>30</v>
      </c>
      <c r="E79" s="3">
        <v>40.5</v>
      </c>
      <c r="F79" s="3">
        <v>10</v>
      </c>
      <c r="G79" s="3">
        <v>81</v>
      </c>
      <c r="H79" s="3">
        <v>50</v>
      </c>
      <c r="I79" s="1">
        <v>30</v>
      </c>
      <c r="J79" s="3">
        <v>50</v>
      </c>
      <c r="K79" s="3">
        <v>10</v>
      </c>
      <c r="L79" s="3">
        <v>10</v>
      </c>
      <c r="M79">
        <v>50</v>
      </c>
      <c r="N79" s="1">
        <v>30</v>
      </c>
      <c r="O79" s="3">
        <v>48.5</v>
      </c>
      <c r="P79">
        <v>62.5</v>
      </c>
      <c r="Q79">
        <v>32</v>
      </c>
      <c r="R79" s="5">
        <f>P79+Q79</f>
        <v>94.5</v>
      </c>
      <c r="S79" s="5"/>
      <c r="T79" s="6">
        <v>50</v>
      </c>
      <c r="U79" s="6">
        <v>5</v>
      </c>
      <c r="V79" s="5"/>
      <c r="W79" s="6">
        <v>10</v>
      </c>
      <c r="X79" s="6">
        <v>7</v>
      </c>
      <c r="Y79" s="3">
        <v>9</v>
      </c>
      <c r="Z79" s="3"/>
      <c r="AA79">
        <v>40</v>
      </c>
      <c r="AB79" s="3"/>
      <c r="AC79" s="5">
        <f>(C79+E79+H79+J79+M79+O79+T79+AA79)/8+(((B79*0.3+D79+I79+N79)/4)/(3/5))</f>
        <v>95.75</v>
      </c>
      <c r="AD79" s="5">
        <f>U79/AD$1*100</f>
        <v>100</v>
      </c>
      <c r="AE79" s="5">
        <f>+(F79+G79/2+K79+L79+W79+X79+Y79)/AE$1*100</f>
        <v>87.727272727272734</v>
      </c>
      <c r="AF79" s="5">
        <f>+R79</f>
        <v>94.5</v>
      </c>
      <c r="AG79" s="5"/>
      <c r="AH79" s="5">
        <f>(AC79*0.1+AD79*0.1+AE79*0.15+AF79*0.2)/0.55</f>
        <v>93.880165289256198</v>
      </c>
      <c r="AI79" s="5"/>
      <c r="AJ79" s="3"/>
      <c r="AK79" s="3"/>
      <c r="AL79" s="3"/>
      <c r="AM79" s="3"/>
      <c r="AN79" s="3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</row>
    <row r="80" spans="1:109" s="7" customFormat="1" ht="17.25" customHeight="1" x14ac:dyDescent="0.3">
      <c r="A80">
        <v>93593</v>
      </c>
      <c r="B80" s="1">
        <v>88</v>
      </c>
      <c r="C80" s="3">
        <v>50</v>
      </c>
      <c r="D80" s="1">
        <v>30</v>
      </c>
      <c r="E80" s="3">
        <v>23</v>
      </c>
      <c r="F80" s="3">
        <v>6</v>
      </c>
      <c r="G80" s="3">
        <v>99</v>
      </c>
      <c r="H80" s="3">
        <v>50</v>
      </c>
      <c r="I80" s="1">
        <v>30</v>
      </c>
      <c r="J80" s="3">
        <v>30</v>
      </c>
      <c r="K80" s="3">
        <v>10</v>
      </c>
      <c r="L80" s="3">
        <v>10</v>
      </c>
      <c r="M80">
        <v>50</v>
      </c>
      <c r="N80" s="1">
        <v>30</v>
      </c>
      <c r="O80" s="3"/>
      <c r="P80">
        <v>35</v>
      </c>
      <c r="Q80">
        <v>7</v>
      </c>
      <c r="R80" s="5">
        <f>P80+Q80</f>
        <v>42</v>
      </c>
      <c r="S80" s="5"/>
      <c r="T80" s="6"/>
      <c r="U80" s="6"/>
      <c r="V80" s="5"/>
      <c r="W80" s="6">
        <v>10</v>
      </c>
      <c r="X80" s="6"/>
      <c r="Y80" s="3"/>
      <c r="Z80" s="3"/>
      <c r="AA80">
        <v>16.75</v>
      </c>
      <c r="AB80" s="3"/>
      <c r="AC80" s="5">
        <f>(C80+E80+H80+J80+M80+O80+T80+AA80)/8+(((B80*0.3+D80+I80+N80)/4)/(3/5))</f>
        <v>75.96875</v>
      </c>
      <c r="AD80" s="5">
        <f>U80/AD$1*100</f>
        <v>0</v>
      </c>
      <c r="AE80" s="5">
        <f>+(F80+G80/2+K80+L80+W80+X80+Y80)/AE$1*100</f>
        <v>77.72727272727272</v>
      </c>
      <c r="AF80" s="5">
        <f>+R80</f>
        <v>42</v>
      </c>
      <c r="AG80" s="5"/>
      <c r="AH80" s="5">
        <f>(AC80*0.1+AD80*0.1+AE80*0.15+AF80*0.2)/0.55</f>
        <v>50.283574380165284</v>
      </c>
      <c r="AI80" s="5"/>
      <c r="AJ80" s="3"/>
      <c r="AK80" s="3"/>
      <c r="AL80" s="3"/>
      <c r="AM80" s="3"/>
      <c r="AN80" s="3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 s="10"/>
      <c r="CW80" s="10"/>
      <c r="CX80" s="10"/>
      <c r="CY80" s="10"/>
      <c r="CZ80" s="10"/>
      <c r="DA80" s="10"/>
      <c r="DB80" s="10"/>
      <c r="DC80" s="10"/>
      <c r="DD80" s="10"/>
      <c r="DE80" s="10"/>
    </row>
    <row r="81" spans="1:109" s="7" customFormat="1" ht="17.25" customHeight="1" x14ac:dyDescent="0.3">
      <c r="A81">
        <v>94760</v>
      </c>
      <c r="B81" s="1">
        <v>99</v>
      </c>
      <c r="C81" s="3">
        <v>50</v>
      </c>
      <c r="D81" s="1">
        <v>30</v>
      </c>
      <c r="E81" s="3">
        <v>41</v>
      </c>
      <c r="F81" s="3">
        <v>10</v>
      </c>
      <c r="G81" s="3">
        <v>96</v>
      </c>
      <c r="H81" s="3">
        <v>50</v>
      </c>
      <c r="I81" s="1">
        <v>30</v>
      </c>
      <c r="J81" s="3">
        <v>46</v>
      </c>
      <c r="K81" s="3">
        <v>10</v>
      </c>
      <c r="L81" s="3">
        <v>10</v>
      </c>
      <c r="M81">
        <v>50</v>
      </c>
      <c r="N81" s="1">
        <v>30</v>
      </c>
      <c r="O81" s="3">
        <v>48</v>
      </c>
      <c r="P81">
        <v>62.5</v>
      </c>
      <c r="Q81">
        <v>21</v>
      </c>
      <c r="R81" s="5">
        <f>P81+Q81</f>
        <v>83.5</v>
      </c>
      <c r="S81" s="5"/>
      <c r="T81" s="6">
        <v>50</v>
      </c>
      <c r="U81" s="6"/>
      <c r="V81" s="5"/>
      <c r="W81" s="6">
        <v>10</v>
      </c>
      <c r="X81" s="6">
        <v>8</v>
      </c>
      <c r="Y81" s="3">
        <v>6</v>
      </c>
      <c r="Z81" s="3"/>
      <c r="AA81">
        <v>36.75</v>
      </c>
      <c r="AB81" s="3"/>
      <c r="AC81" s="5">
        <f>(C81+E81+H81+J81+M81+O81+T81+AA81)/8+(((B81*0.3+D81+I81+N81)/4)/(3/5))</f>
        <v>96.34375</v>
      </c>
      <c r="AD81" s="5">
        <f>U81/AD$1*100</f>
        <v>0</v>
      </c>
      <c r="AE81" s="5">
        <f>+(F81+G81/2+K81+L81+W81+X81+Y81)/AE$1*100</f>
        <v>92.72727272727272</v>
      </c>
      <c r="AF81" s="5">
        <f>+R81</f>
        <v>83.5</v>
      </c>
      <c r="AG81" s="5"/>
      <c r="AH81" s="5">
        <f>(AC81*0.1+AD81*0.1+AE81*0.15+AF81*0.2)/0.55</f>
        <v>73.169938016528917</v>
      </c>
      <c r="AI81" s="5"/>
      <c r="AJ81" s="3"/>
      <c r="AK81" s="3"/>
      <c r="AL81" s="3"/>
      <c r="AM81" s="3"/>
      <c r="AN81" s="3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</row>
    <row r="82" spans="1:109" s="7" customFormat="1" ht="17.25" customHeight="1" x14ac:dyDescent="0.3">
      <c r="A82">
        <v>96825</v>
      </c>
      <c r="B82" s="1">
        <v>88</v>
      </c>
      <c r="C82" s="3">
        <v>50</v>
      </c>
      <c r="D82" s="1">
        <v>30</v>
      </c>
      <c r="E82" s="3">
        <v>39</v>
      </c>
      <c r="F82" s="3">
        <v>10</v>
      </c>
      <c r="G82" s="3">
        <v>97</v>
      </c>
      <c r="H82" s="3">
        <v>50</v>
      </c>
      <c r="I82" s="1">
        <v>30</v>
      </c>
      <c r="J82" s="3">
        <v>48</v>
      </c>
      <c r="K82" s="3">
        <v>10</v>
      </c>
      <c r="L82" s="3">
        <v>10</v>
      </c>
      <c r="M82" s="3">
        <v>50</v>
      </c>
      <c r="N82" s="1">
        <v>30</v>
      </c>
      <c r="O82" s="3">
        <v>47</v>
      </c>
      <c r="P82">
        <v>70</v>
      </c>
      <c r="Q82">
        <v>19</v>
      </c>
      <c r="R82" s="5">
        <f>P82+Q82</f>
        <v>89</v>
      </c>
      <c r="S82" s="5"/>
      <c r="T82" s="6">
        <v>50</v>
      </c>
      <c r="U82" s="6">
        <v>5</v>
      </c>
      <c r="V82" s="5"/>
      <c r="W82" s="6">
        <v>10</v>
      </c>
      <c r="X82" s="6">
        <v>10</v>
      </c>
      <c r="Y82" s="3">
        <v>10</v>
      </c>
      <c r="Z82" s="3"/>
      <c r="AA82">
        <v>36</v>
      </c>
      <c r="AB82" s="3"/>
      <c r="AC82" s="5">
        <f>(C82+E82+H82+J82+M82+O82+T82+AA82)/8+(((B82*0.3+D82+I82+N82)/4)/(3/5))</f>
        <v>94.75</v>
      </c>
      <c r="AD82" s="5">
        <f>U82/AD$1*100</f>
        <v>100</v>
      </c>
      <c r="AE82" s="5">
        <f>+(F82+G82/2+K82+L82+W82+X82+Y82)/AE$1*100</f>
        <v>98.636363636363626</v>
      </c>
      <c r="AF82" s="5">
        <f>+R82</f>
        <v>89</v>
      </c>
      <c r="AG82" s="5"/>
      <c r="AH82" s="5">
        <f>(AC82*0.1+AD82*0.1+AE82*0.15+AF82*0.2)/0.55</f>
        <v>94.67355371900824</v>
      </c>
      <c r="AI82" s="5"/>
      <c r="AJ82" s="3"/>
      <c r="AK82" s="3"/>
      <c r="AL82" s="3"/>
      <c r="AM82" s="3"/>
      <c r="AN82" s="3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</row>
    <row r="83" spans="1:109" s="8" customFormat="1" ht="17.25" customHeight="1" x14ac:dyDescent="0.3">
      <c r="A83">
        <v>97830</v>
      </c>
      <c r="B83" s="1">
        <v>99</v>
      </c>
      <c r="C83" s="3">
        <v>50</v>
      </c>
      <c r="D83" s="1">
        <v>30</v>
      </c>
      <c r="E83" s="3">
        <v>36</v>
      </c>
      <c r="F83" s="3">
        <v>9</v>
      </c>
      <c r="G83" s="3">
        <v>42.5</v>
      </c>
      <c r="H83" s="3">
        <v>50</v>
      </c>
      <c r="I83" s="1">
        <v>30</v>
      </c>
      <c r="J83" s="3">
        <v>39</v>
      </c>
      <c r="K83" s="3">
        <v>10</v>
      </c>
      <c r="L83" s="3">
        <v>10</v>
      </c>
      <c r="M83">
        <v>50</v>
      </c>
      <c r="N83" s="1">
        <v>30</v>
      </c>
      <c r="O83" s="3">
        <v>25</v>
      </c>
      <c r="P83">
        <v>65</v>
      </c>
      <c r="Q83">
        <v>21</v>
      </c>
      <c r="R83" s="5">
        <f>P83+Q83</f>
        <v>86</v>
      </c>
      <c r="S83" s="5"/>
      <c r="T83" s="6">
        <v>50</v>
      </c>
      <c r="U83" s="6">
        <v>4</v>
      </c>
      <c r="V83" s="5"/>
      <c r="W83" s="6">
        <v>10</v>
      </c>
      <c r="X83" s="6">
        <v>10</v>
      </c>
      <c r="Y83" s="3">
        <v>10</v>
      </c>
      <c r="Z83" s="3"/>
      <c r="AA83">
        <v>37</v>
      </c>
      <c r="AB83" s="3"/>
      <c r="AC83" s="5">
        <f>(C83+E83+H83+J83+M83+O83+T83+AA83)/8+(((B83*0.3+D83+I83+N83)/4)/(3/5))</f>
        <v>92</v>
      </c>
      <c r="AD83" s="5">
        <f>U83/AD$1*100</f>
        <v>80</v>
      </c>
      <c r="AE83" s="5">
        <f>+(F83+G83/2+K83+L83+W83+X83+Y83)/AE$1*100</f>
        <v>72.954545454545453</v>
      </c>
      <c r="AF83" s="5">
        <f>+R83</f>
        <v>86</v>
      </c>
      <c r="AG83" s="5"/>
      <c r="AH83" s="5">
        <f>(AC83*0.1+AD83*0.1+AE83*0.15+AF83*0.2)/0.55</f>
        <v>82.442148760330568</v>
      </c>
      <c r="AI83" s="5"/>
      <c r="AJ83" s="3"/>
      <c r="AK83" s="3"/>
      <c r="AL83" s="3"/>
      <c r="AM83" s="3"/>
      <c r="AN83" s="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</row>
    <row r="84" spans="1:109" s="8" customFormat="1" ht="17.25" customHeight="1" x14ac:dyDescent="0.3">
      <c r="A84"/>
      <c r="B84" s="1">
        <v>99</v>
      </c>
      <c r="C84" s="3">
        <v>50</v>
      </c>
      <c r="D84" s="1">
        <v>21</v>
      </c>
      <c r="E84" s="3">
        <v>28.5</v>
      </c>
      <c r="F84" s="3">
        <v>5</v>
      </c>
      <c r="G84" s="3">
        <v>99</v>
      </c>
      <c r="H84" s="3">
        <v>50</v>
      </c>
      <c r="I84" s="1">
        <v>30</v>
      </c>
      <c r="J84" s="3">
        <v>43</v>
      </c>
      <c r="K84" s="3">
        <v>10</v>
      </c>
      <c r="L84" s="3">
        <v>10</v>
      </c>
      <c r="M84"/>
      <c r="N84" s="1">
        <v>30</v>
      </c>
      <c r="O84" s="3">
        <v>38</v>
      </c>
      <c r="P84">
        <v>50</v>
      </c>
      <c r="Q84">
        <v>17</v>
      </c>
      <c r="R84" s="5">
        <f>P84+Q84</f>
        <v>67</v>
      </c>
      <c r="S84" s="5"/>
      <c r="T84" s="6">
        <v>50</v>
      </c>
      <c r="U84" s="6">
        <v>4</v>
      </c>
      <c r="V84" s="5"/>
      <c r="W84" s="6">
        <v>10</v>
      </c>
      <c r="X84" s="6">
        <v>8</v>
      </c>
      <c r="Y84" s="3">
        <v>7</v>
      </c>
      <c r="Z84" s="3"/>
      <c r="AA84">
        <v>32.5</v>
      </c>
      <c r="AB84" s="3"/>
      <c r="AC84" s="5">
        <f>(C84+E84+H84+J84+M84+O84+T84+AA84)/8+(((B84*0.3+D84+I84+N84)/4)/(3/5))</f>
        <v>82.625</v>
      </c>
      <c r="AD84" s="5">
        <f>U84/AD$1*100</f>
        <v>80</v>
      </c>
      <c r="AE84" s="5">
        <f>+(F84+G84/2+K84+L84+W84+X84+Y84)/AE$1*100</f>
        <v>90.454545454545453</v>
      </c>
      <c r="AF84" s="5">
        <f>+R84</f>
        <v>67</v>
      </c>
      <c r="AG84" s="5"/>
      <c r="AH84" s="5">
        <f>(AC84*0.1+AD84*0.1+AE84*0.15+AF84*0.2)/0.55</f>
        <v>78.601239669421489</v>
      </c>
      <c r="AI84" s="5"/>
      <c r="AJ84" s="3"/>
      <c r="AK84" s="3"/>
      <c r="AL84" s="3"/>
      <c r="AM84" s="3"/>
      <c r="AN84" s="3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 s="10"/>
      <c r="CW84" s="10"/>
      <c r="CX84" s="10"/>
      <c r="CY84" s="10"/>
      <c r="CZ84" s="10"/>
      <c r="DA84" s="10"/>
      <c r="DB84" s="10"/>
      <c r="DC84" s="10"/>
      <c r="DD84" s="10"/>
      <c r="DE84" s="10"/>
    </row>
    <row r="85" spans="1:109" s="10" customFormat="1" ht="17.25" customHeigh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2"/>
      <c r="U85" s="2"/>
      <c r="V85"/>
      <c r="W85" s="2"/>
      <c r="X85" s="2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</row>
    <row r="86" spans="1:109" s="10" customFormat="1" ht="17.25" customHeight="1" x14ac:dyDescent="0.3">
      <c r="A86"/>
      <c r="B86" s="1">
        <v>88</v>
      </c>
      <c r="C86" s="3">
        <v>50</v>
      </c>
      <c r="D86" s="1">
        <v>30</v>
      </c>
      <c r="E86" s="3">
        <v>33</v>
      </c>
      <c r="F86" s="3">
        <v>8</v>
      </c>
      <c r="G86" s="3">
        <v>81</v>
      </c>
      <c r="H86" s="3">
        <v>50</v>
      </c>
      <c r="I86" s="1">
        <v>30</v>
      </c>
      <c r="J86" s="3">
        <v>31</v>
      </c>
      <c r="K86" s="3">
        <v>10</v>
      </c>
      <c r="L86" s="3">
        <v>10</v>
      </c>
      <c r="M86">
        <v>50</v>
      </c>
      <c r="N86" s="1">
        <v>30</v>
      </c>
      <c r="O86" s="3">
        <v>31</v>
      </c>
      <c r="P86">
        <v>35</v>
      </c>
      <c r="Q86">
        <v>17</v>
      </c>
      <c r="R86" s="5">
        <f>P86+Q86</f>
        <v>52</v>
      </c>
      <c r="S86" s="5"/>
      <c r="T86" s="6">
        <v>50</v>
      </c>
      <c r="U86" s="6">
        <v>5</v>
      </c>
      <c r="V86" s="5"/>
      <c r="W86" s="6">
        <v>10</v>
      </c>
      <c r="X86" s="6">
        <v>5.5</v>
      </c>
      <c r="Y86" s="3">
        <v>8</v>
      </c>
      <c r="Z86" s="3"/>
      <c r="AA86">
        <v>20.75</v>
      </c>
      <c r="AB86" s="3"/>
      <c r="AC86" s="5">
        <f>(C86+E86+H86+J86+M86+O86+T86+AA86)/8+(((B86*0.3+D86+I86+N86)/4)/(3/5))</f>
        <v>87.96875</v>
      </c>
      <c r="AD86" s="5">
        <f>U86/AD$1*100</f>
        <v>100</v>
      </c>
      <c r="AE86" s="5">
        <f>+(F86+G86/2+K86+L86+W86+X86+Y86)/AE$1*100</f>
        <v>83.636363636363626</v>
      </c>
      <c r="AF86" s="5">
        <f>+R86</f>
        <v>52</v>
      </c>
      <c r="AG86" s="5"/>
      <c r="AH86" s="5">
        <f>(AC86*0.1+AD86*0.1+AE86*0.15+AF86*0.2)/0.55</f>
        <v>75.89514462809916</v>
      </c>
      <c r="AI86" s="5"/>
      <c r="AJ86" s="3"/>
      <c r="AK86" s="3"/>
      <c r="AL86" s="3"/>
      <c r="AM86" s="3"/>
      <c r="AN86" s="3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</row>
    <row r="87" spans="1:109" s="10" customFormat="1" ht="17.25" customHeight="1" x14ac:dyDescent="0.3">
      <c r="A87"/>
      <c r="B87" s="1">
        <v>99</v>
      </c>
      <c r="C87" s="3">
        <v>50</v>
      </c>
      <c r="D87" s="1">
        <v>30</v>
      </c>
      <c r="E87" s="3">
        <v>23.5</v>
      </c>
      <c r="F87" s="3">
        <v>10</v>
      </c>
      <c r="G87" s="3">
        <v>84</v>
      </c>
      <c r="H87" s="3">
        <v>50</v>
      </c>
      <c r="I87" s="1">
        <v>30</v>
      </c>
      <c r="J87" s="3">
        <v>49</v>
      </c>
      <c r="K87" s="3">
        <v>10</v>
      </c>
      <c r="L87" s="3">
        <v>10</v>
      </c>
      <c r="M87">
        <v>50</v>
      </c>
      <c r="N87" s="1">
        <v>30</v>
      </c>
      <c r="O87" s="3"/>
      <c r="P87" s="3">
        <v>62.5</v>
      </c>
      <c r="Q87">
        <v>23</v>
      </c>
      <c r="R87" s="5">
        <f>P87+Q87</f>
        <v>85.5</v>
      </c>
      <c r="S87" s="5"/>
      <c r="T87" s="6"/>
      <c r="U87" s="6"/>
      <c r="V87" s="5"/>
      <c r="W87" s="6"/>
      <c r="X87" s="6"/>
      <c r="Y87" s="3">
        <v>9</v>
      </c>
      <c r="Z87" s="3"/>
      <c r="AA87">
        <v>27</v>
      </c>
      <c r="AB87" s="3"/>
      <c r="AC87" s="5">
        <f>(C87+E87+H87+J87+M87+O87+T87+AA87)/8+(((B87*0.3+D87+I87+N87)/4)/(3/5))</f>
        <v>81.0625</v>
      </c>
      <c r="AD87" s="5">
        <f>U87/AD$1*100</f>
        <v>0</v>
      </c>
      <c r="AE87" s="5">
        <f>+(F87+G87/2+K87+L87+W87+X87+Y87)/AE$1*100</f>
        <v>73.636363636363626</v>
      </c>
      <c r="AF87" s="5">
        <f>+R87</f>
        <v>85.5</v>
      </c>
      <c r="AG87" s="5"/>
      <c r="AH87" s="5">
        <f>(AC87*0.1+AD87*0.1+AE87*0.15+AF87*0.2)/0.55</f>
        <v>65.912190082644614</v>
      </c>
      <c r="AI87" s="5"/>
      <c r="AJ87" s="3"/>
      <c r="AK87" s="3"/>
      <c r="AL87" s="3"/>
      <c r="AM87" s="3"/>
      <c r="AN87" s="3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</row>
    <row r="88" spans="1:109" s="10" customFormat="1" ht="17.25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2"/>
      <c r="U88" s="2"/>
      <c r="V88"/>
      <c r="W88" s="2"/>
      <c r="X88" s="2"/>
      <c r="Y88"/>
      <c r="Z88"/>
      <c r="AA88"/>
      <c r="AB88"/>
      <c r="AC88" s="5">
        <f>(C88+E88+H88+J88+M88+O88+T88+AA88)/8+(((B88*0.3+D88+I88+N88)/4)/(3/5))</f>
        <v>0</v>
      </c>
      <c r="AD88" s="5">
        <f>U88/AD$1*100</f>
        <v>0</v>
      </c>
      <c r="AE88" s="5">
        <f>+(F88+G88/2+K88+L88+W88+X88+Y88)/AE$1*100</f>
        <v>0</v>
      </c>
      <c r="AF88"/>
      <c r="AG88"/>
      <c r="AH88" s="5">
        <f>(AC88*0.1+AD88*0.1+AE88*0.15+AF88*0.2)/0.55</f>
        <v>0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</row>
    <row r="89" spans="1:109" s="10" customFormat="1" ht="17.25" customHeight="1" x14ac:dyDescent="0.3">
      <c r="A89"/>
      <c r="B89" s="1">
        <v>77</v>
      </c>
      <c r="C89" s="3">
        <v>50</v>
      </c>
      <c r="D89" s="1">
        <v>30</v>
      </c>
      <c r="E89" s="3">
        <v>33</v>
      </c>
      <c r="F89" s="3">
        <v>10</v>
      </c>
      <c r="G89" s="3">
        <v>49.5</v>
      </c>
      <c r="H89" s="3">
        <v>50</v>
      </c>
      <c r="I89" s="1">
        <v>30</v>
      </c>
      <c r="J89" s="3">
        <v>41</v>
      </c>
      <c r="K89" s="3">
        <v>10</v>
      </c>
      <c r="L89" s="3">
        <v>10</v>
      </c>
      <c r="M89">
        <v>50</v>
      </c>
      <c r="N89" s="1">
        <v>30</v>
      </c>
      <c r="O89" s="3">
        <v>42</v>
      </c>
      <c r="P89">
        <v>57.5</v>
      </c>
      <c r="Q89">
        <v>21</v>
      </c>
      <c r="R89" s="5">
        <f>P89+Q89</f>
        <v>78.5</v>
      </c>
      <c r="S89" s="5"/>
      <c r="T89" s="6">
        <v>50</v>
      </c>
      <c r="U89" s="6">
        <v>4</v>
      </c>
      <c r="V89" s="5"/>
      <c r="W89" s="6">
        <v>10</v>
      </c>
      <c r="X89" s="6"/>
      <c r="Y89" s="3"/>
      <c r="Z89" s="3"/>
      <c r="AA89">
        <v>19.75</v>
      </c>
      <c r="AB89" s="3"/>
      <c r="AC89" s="5">
        <f>(C89+E89+H89+J89+M89+O89+T89+AA89)/8+(((B89*0.3+D89+I89+N89)/4)/(3/5))</f>
        <v>89.09375</v>
      </c>
      <c r="AD89" s="5">
        <f>U89/AD$1*100</f>
        <v>80</v>
      </c>
      <c r="AE89" s="5">
        <f>+(F89+G89/2+K89+L89+W89+X89+Y89)/AE$1*100</f>
        <v>58.86363636363636</v>
      </c>
      <c r="AF89" s="5">
        <f>+R89</f>
        <v>78.5</v>
      </c>
      <c r="AG89" s="5"/>
      <c r="AH89" s="5">
        <f>(AC89*0.1+AD89*0.1+AE89*0.15+AF89*0.2)/0.55</f>
        <v>75.343491735537185</v>
      </c>
      <c r="AI89" s="5"/>
      <c r="AJ89" s="3"/>
      <c r="AK89" s="3"/>
      <c r="AL89" s="3"/>
      <c r="AM89" s="3"/>
      <c r="AN89" s="3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</row>
    <row r="90" spans="1:109" s="13" customFormat="1" ht="17.25" customHeight="1" x14ac:dyDescent="0.3">
      <c r="A90"/>
      <c r="B90" s="1"/>
      <c r="C90" s="3">
        <v>50</v>
      </c>
      <c r="D90" s="1"/>
      <c r="E90" s="3"/>
      <c r="F90" s="3"/>
      <c r="G90" s="3"/>
      <c r="H90" s="3"/>
      <c r="I90" s="1"/>
      <c r="J90" s="3">
        <v>37</v>
      </c>
      <c r="K90" s="3"/>
      <c r="L90" s="3"/>
      <c r="M90">
        <v>50</v>
      </c>
      <c r="N90" s="1"/>
      <c r="O90" s="3"/>
      <c r="P90">
        <v>37.5</v>
      </c>
      <c r="Q90">
        <v>6</v>
      </c>
      <c r="R90" s="5">
        <f>P90+Q90</f>
        <v>43.5</v>
      </c>
      <c r="S90" s="5"/>
      <c r="T90" s="6">
        <v>50</v>
      </c>
      <c r="U90" s="6">
        <v>5</v>
      </c>
      <c r="V90" s="5"/>
      <c r="W90" s="6">
        <v>10</v>
      </c>
      <c r="X90" s="6"/>
      <c r="Y90" s="3"/>
      <c r="Z90" s="3"/>
      <c r="AA90"/>
      <c r="AB90" s="3"/>
      <c r="AC90" s="5">
        <f>(C90+E90+H90+J90+M90+O90+T90+AA90)/8+(((B90*0.3+D90+I90+N90)/4)/(3/5))</f>
        <v>23.375</v>
      </c>
      <c r="AD90" s="5">
        <f>U90/AD$1*100</f>
        <v>100</v>
      </c>
      <c r="AE90" s="5">
        <f>+(F90+G90/2+K90+L90+W90+X90+Y90)/AE$1*100</f>
        <v>9.0909090909090917</v>
      </c>
      <c r="AF90" s="5">
        <f>+R90</f>
        <v>43.5</v>
      </c>
      <c r="AG90" s="5"/>
      <c r="AH90" s="5">
        <f>(AC90*0.1+AD90*0.1+AE90*0.15+AF90*0.2)/0.55</f>
        <v>40.729338842975203</v>
      </c>
      <c r="AI90" s="5"/>
      <c r="AJ90" s="3"/>
      <c r="AK90" s="3"/>
      <c r="AL90" s="3"/>
      <c r="AM90" s="3"/>
      <c r="AN90" s="3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 s="10"/>
      <c r="CW90" s="10"/>
      <c r="CX90" s="10"/>
      <c r="CY90" s="10"/>
      <c r="CZ90" s="10"/>
      <c r="DA90" s="10"/>
      <c r="DB90" s="10"/>
      <c r="DC90" s="10"/>
      <c r="DD90" s="10"/>
      <c r="DE90" s="10"/>
    </row>
    <row r="91" spans="1:109" s="10" customFormat="1" ht="17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/>
      <c r="N91" s="1"/>
      <c r="O91" s="1"/>
      <c r="P91" s="1"/>
      <c r="Q91" s="1"/>
      <c r="R91" s="1"/>
      <c r="S91" s="1"/>
      <c r="T91" s="12"/>
      <c r="U91" s="12"/>
      <c r="V91" s="1"/>
      <c r="W91" s="12"/>
      <c r="X91" s="12"/>
      <c r="Y91" s="1"/>
      <c r="Z91" s="1"/>
      <c r="AA91"/>
      <c r="AB91" s="1"/>
      <c r="AC91" s="5"/>
      <c r="AD91" s="5"/>
      <c r="AE91" s="5"/>
      <c r="AF91" s="1"/>
      <c r="AG91" s="1"/>
      <c r="AH91" s="5"/>
      <c r="AI91" s="1"/>
      <c r="AJ91" s="1"/>
      <c r="AK91" s="1"/>
      <c r="AL91" s="1"/>
      <c r="AM91" s="1"/>
      <c r="AN91" s="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</row>
    <row r="92" spans="1:109" s="10" customFormat="1" ht="17.25" customHeight="1" x14ac:dyDescent="0.3">
      <c r="A92"/>
      <c r="B92" s="1">
        <v>99</v>
      </c>
      <c r="C92" s="3">
        <v>50</v>
      </c>
      <c r="D92" s="1">
        <v>30</v>
      </c>
      <c r="E92" s="3">
        <v>37</v>
      </c>
      <c r="F92" s="3">
        <v>10</v>
      </c>
      <c r="G92" s="3">
        <v>96</v>
      </c>
      <c r="H92" s="3">
        <v>50</v>
      </c>
      <c r="I92" s="1">
        <v>30</v>
      </c>
      <c r="J92" s="3">
        <v>35</v>
      </c>
      <c r="K92" s="3">
        <v>10</v>
      </c>
      <c r="L92" s="3">
        <v>10</v>
      </c>
      <c r="M92" s="3">
        <v>50</v>
      </c>
      <c r="N92" s="1">
        <v>30</v>
      </c>
      <c r="O92" s="3">
        <v>45</v>
      </c>
      <c r="P92">
        <v>60</v>
      </c>
      <c r="Q92">
        <v>24</v>
      </c>
      <c r="R92" s="5">
        <f>P92+Q92</f>
        <v>84</v>
      </c>
      <c r="S92" s="5"/>
      <c r="T92" s="6">
        <v>50</v>
      </c>
      <c r="U92" s="6">
        <v>4</v>
      </c>
      <c r="V92" s="5"/>
      <c r="W92" s="6">
        <v>10</v>
      </c>
      <c r="X92" s="6">
        <v>8.5</v>
      </c>
      <c r="Y92" s="3">
        <v>8.5</v>
      </c>
      <c r="Z92" s="3"/>
      <c r="AA92">
        <v>26.75</v>
      </c>
      <c r="AB92" s="3"/>
      <c r="AC92" s="5">
        <f>(C92+E92+H92+J92+M92+O92+T92+AA92)/8+(((B92*0.3+D92+I92+N92)/4)/(3/5))</f>
        <v>92.84375</v>
      </c>
      <c r="AD92" s="5">
        <f>U92/AD$1*100</f>
        <v>80</v>
      </c>
      <c r="AE92" s="5">
        <f>+(F92+G92/2+K92+L92+W92+X92+Y92)/AE$1*100</f>
        <v>95.454545454545453</v>
      </c>
      <c r="AF92" s="5">
        <f>+R92</f>
        <v>84</v>
      </c>
      <c r="AG92" s="5"/>
      <c r="AH92" s="5">
        <f>(AC92*0.1+AD92*0.1+AE92*0.15+AF92*0.2)/0.55</f>
        <v>88.004648760330582</v>
      </c>
      <c r="AI92" s="5"/>
      <c r="AJ92" s="3"/>
      <c r="AK92" s="3"/>
      <c r="AL92" s="3"/>
      <c r="AM92" s="3"/>
      <c r="AN92" s="3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</row>
    <row r="93" spans="1:109" ht="17.25" customHeight="1" x14ac:dyDescent="0.3">
      <c r="B93" s="1">
        <v>87</v>
      </c>
      <c r="C93" s="3">
        <v>50</v>
      </c>
      <c r="D93" s="1">
        <v>30</v>
      </c>
      <c r="E93" s="3">
        <v>33.5</v>
      </c>
      <c r="F93" s="3">
        <v>8</v>
      </c>
      <c r="G93" s="3"/>
      <c r="H93" s="3">
        <v>50</v>
      </c>
      <c r="I93" s="1">
        <v>0</v>
      </c>
      <c r="J93" s="3">
        <v>46</v>
      </c>
      <c r="K93" s="3"/>
      <c r="L93" s="3">
        <v>10</v>
      </c>
      <c r="M93" s="3">
        <v>50</v>
      </c>
      <c r="N93" s="1">
        <v>30</v>
      </c>
      <c r="O93" s="3">
        <v>42.5</v>
      </c>
      <c r="P93">
        <v>67.5</v>
      </c>
      <c r="Q93">
        <v>30</v>
      </c>
      <c r="R93" s="5">
        <f>P93+Q93</f>
        <v>97.5</v>
      </c>
      <c r="S93" s="5"/>
      <c r="T93" s="6">
        <v>50</v>
      </c>
      <c r="U93" s="6">
        <v>3</v>
      </c>
      <c r="V93" s="5"/>
      <c r="W93" s="6">
        <v>10</v>
      </c>
      <c r="X93" s="6">
        <v>7.5</v>
      </c>
      <c r="Y93" s="3"/>
      <c r="Z93" s="3"/>
      <c r="AA93">
        <v>34.5</v>
      </c>
      <c r="AB93" s="3"/>
      <c r="AC93" s="5">
        <f>(C93+E93+H93+J93+M93+O93+T93+AA93)/8+(((B93*0.3+D93+I93+N93)/4)/(3/5))</f>
        <v>80.4375</v>
      </c>
      <c r="AD93" s="5">
        <f>U93/AD$1*100</f>
        <v>60</v>
      </c>
      <c r="AE93" s="5">
        <f>+(F93+G93/2+K93+L93+W93+X93+Y93)/AE$1*100</f>
        <v>32.272727272727273</v>
      </c>
      <c r="AF93" s="5">
        <f>+R93</f>
        <v>97.5</v>
      </c>
      <c r="AG93" s="5"/>
      <c r="AH93" s="5">
        <f>(AC93*0.1+AD93*0.1+AE93*0.15+AF93*0.2)/0.55</f>
        <v>69.790289256198349</v>
      </c>
      <c r="AI93" s="5"/>
      <c r="AJ93" s="3"/>
      <c r="AK93" s="3"/>
      <c r="AL93" s="3"/>
      <c r="AM93" s="3"/>
      <c r="AN93" s="3"/>
      <c r="CV93" s="10"/>
      <c r="CW93" s="10"/>
      <c r="CX93" s="10"/>
      <c r="CY93" s="10"/>
      <c r="CZ93" s="10"/>
      <c r="DA93" s="10"/>
      <c r="DB93" s="10"/>
      <c r="DC93" s="10"/>
      <c r="DD93" s="10"/>
      <c r="DE93" s="10"/>
    </row>
    <row r="94" spans="1:109" ht="17.25" customHeight="1" x14ac:dyDescent="0.3">
      <c r="B94" s="1">
        <v>88</v>
      </c>
      <c r="C94" s="3">
        <v>50</v>
      </c>
      <c r="D94" s="1">
        <v>30</v>
      </c>
      <c r="E94" s="3">
        <v>39.5</v>
      </c>
      <c r="F94" s="3">
        <v>10</v>
      </c>
      <c r="G94" s="3">
        <v>100</v>
      </c>
      <c r="H94" s="3">
        <v>50</v>
      </c>
      <c r="I94" s="1">
        <v>30</v>
      </c>
      <c r="J94" s="3">
        <v>50</v>
      </c>
      <c r="K94" s="3">
        <v>10</v>
      </c>
      <c r="L94" s="3">
        <v>10</v>
      </c>
      <c r="M94" s="3">
        <v>50</v>
      </c>
      <c r="N94" s="1">
        <v>30</v>
      </c>
      <c r="O94" s="3">
        <v>40</v>
      </c>
      <c r="P94">
        <v>67.5</v>
      </c>
      <c r="Q94">
        <v>22</v>
      </c>
      <c r="R94" s="5">
        <f>P94+Q94</f>
        <v>89.5</v>
      </c>
      <c r="S94" s="5"/>
      <c r="T94" s="6">
        <v>50</v>
      </c>
      <c r="U94" s="6">
        <v>4</v>
      </c>
      <c r="V94" s="5"/>
      <c r="W94" s="6">
        <v>10</v>
      </c>
      <c r="X94" s="6">
        <v>7.5</v>
      </c>
      <c r="Y94" s="3"/>
      <c r="Z94" s="3"/>
      <c r="AA94">
        <v>37.75</v>
      </c>
      <c r="AB94" s="3"/>
      <c r="AC94" s="5">
        <f>(C94+E94+H94+J94+M94+O94+T94+AA94)/8+(((B94*0.3+D94+I94+N94)/4)/(3/5))</f>
        <v>94.40625</v>
      </c>
      <c r="AD94" s="5">
        <f>U94/AD$1*100</f>
        <v>80</v>
      </c>
      <c r="AE94" s="5">
        <f>+(F94+G94/2+K94+L94+W94+X94+Y94)/AE$1*100</f>
        <v>88.63636363636364</v>
      </c>
      <c r="AF94" s="5">
        <f>+R94</f>
        <v>89.5</v>
      </c>
      <c r="AG94" s="5"/>
      <c r="AH94" s="5">
        <f>(AC94*0.1+AD94*0.1+AE94*0.15+AF94*0.2)/0.55</f>
        <v>88.429235537190081</v>
      </c>
      <c r="AI94" s="5"/>
      <c r="AJ94" s="3"/>
      <c r="AK94" s="3"/>
      <c r="AL94" s="3"/>
      <c r="AM94" s="3"/>
      <c r="AN94" s="3"/>
      <c r="CV94" s="10"/>
      <c r="CW94" s="10"/>
      <c r="CX94" s="10"/>
      <c r="CY94" s="10"/>
      <c r="CZ94" s="10"/>
      <c r="DA94" s="10"/>
      <c r="DB94" s="10"/>
      <c r="DC94" s="10"/>
      <c r="DD94" s="10"/>
      <c r="DE94" s="10"/>
    </row>
    <row r="95" spans="1:109" ht="17.25" customHeight="1" x14ac:dyDescent="0.3">
      <c r="R95" t="s">
        <v>32</v>
      </c>
      <c r="X95" s="2"/>
    </row>
    <row r="96" spans="1:10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2"/>
      <c r="Y96" s="1"/>
      <c r="Z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3">
      <c r="A97" s="1"/>
      <c r="B97" s="1"/>
      <c r="C97" s="14">
        <f>AVERAGE(C3:C94)</f>
        <v>50</v>
      </c>
      <c r="D97" s="14">
        <f>AVERAGE(D3:D94)</f>
        <v>28.53409090909091</v>
      </c>
      <c r="E97" s="14">
        <f>AVERAGE(E3:E94)</f>
        <v>36.073863636363633</v>
      </c>
      <c r="F97" s="14">
        <f>AVERAGE(F3:F94)</f>
        <v>8.7951807228915655</v>
      </c>
      <c r="G97" s="14">
        <f>AVERAGE(G3:G94)</f>
        <v>90.994117647058829</v>
      </c>
      <c r="H97" s="14">
        <f>AVERAGE(H3:H94)</f>
        <v>50</v>
      </c>
      <c r="I97" s="14">
        <f>AVERAGE(I3:I94)</f>
        <v>28.554216867469879</v>
      </c>
      <c r="J97" s="14">
        <f>AVERAGE(J3:J94)</f>
        <v>44.081395348837212</v>
      </c>
      <c r="K97" s="14">
        <f>AVERAGE(K3:K94)</f>
        <v>9.8000000000000007</v>
      </c>
      <c r="L97" s="14">
        <f>AVERAGE(L3:L94)</f>
        <v>9.9382716049382722</v>
      </c>
      <c r="M97" s="14">
        <f>AVERAGE(M3:M94)</f>
        <v>50</v>
      </c>
      <c r="N97" s="14">
        <f>AVERAGE(N3:N94)</f>
        <v>29.814814814814813</v>
      </c>
      <c r="O97" s="14">
        <f>AVERAGE(O3:O94)</f>
        <v>43.831325301204821</v>
      </c>
      <c r="P97" s="14">
        <f>AVERAGE(P3:P94)</f>
        <v>57.528409090909093</v>
      </c>
      <c r="Q97" s="14">
        <f>AVERAGE(Q3:Q94)</f>
        <v>22.397727272727273</v>
      </c>
      <c r="R97" s="14">
        <f>AVERAGE(R3:R94)</f>
        <v>79.92613636363636</v>
      </c>
      <c r="S97" s="14"/>
      <c r="T97" s="14">
        <f>AVERAGE(T3:T94)</f>
        <v>50</v>
      </c>
      <c r="U97" s="14">
        <f>AVERAGE(U3:U94)</f>
        <v>4.2692307692307692</v>
      </c>
      <c r="V97" s="14"/>
      <c r="W97" s="14">
        <f>AVERAGE(W3:W94)</f>
        <v>10</v>
      </c>
      <c r="X97" s="14">
        <f>AVERAGE(X3:X94)</f>
        <v>7.7183544303797467</v>
      </c>
      <c r="Y97" s="14">
        <f>AVERAGE(Y3:Y94)</f>
        <v>8.3561643835616444</v>
      </c>
      <c r="AA97" s="14">
        <f t="shared" ref="AA97:AB97" si="0">AVERAGE(AA3:AA94)</f>
        <v>31.959302325581394</v>
      </c>
      <c r="AB97" s="1"/>
      <c r="AC97" s="14">
        <f>AVERAGE(AC3:AC94)</f>
        <v>87.072222222222223</v>
      </c>
      <c r="AD97" s="14">
        <f>AVERAGE(AD3:AD94)</f>
        <v>74</v>
      </c>
      <c r="AE97" s="14">
        <f>AVERAGE(AE3:AE94)</f>
        <v>82.797979797979806</v>
      </c>
      <c r="AF97" s="14">
        <f>AVERAGE(AF3:AF94)</f>
        <v>79.028089887640448</v>
      </c>
      <c r="AG97" s="1"/>
      <c r="AH97" s="14">
        <f>AVERAGE(AH3:AH94)</f>
        <v>80.285307621671265</v>
      </c>
      <c r="AI97" s="1"/>
      <c r="AJ97" s="1"/>
      <c r="AK97" s="1"/>
      <c r="AL97" s="1"/>
      <c r="AM97" s="1"/>
      <c r="AN97" s="1"/>
    </row>
  </sheetData>
  <sortState ref="A3:DE94">
    <sortCondition ref="A3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Wendy</dc:creator>
  <cp:lastModifiedBy>Adams, Wendy</cp:lastModifiedBy>
  <dcterms:created xsi:type="dcterms:W3CDTF">2016-03-11T05:50:30Z</dcterms:created>
  <dcterms:modified xsi:type="dcterms:W3CDTF">2016-03-11T05:53:22Z</dcterms:modified>
</cp:coreProperties>
</file>