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13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X64" i="1"/>
  <c r="BU64"/>
  <c r="BT64"/>
  <c r="BS64"/>
  <c r="BJ64"/>
  <c r="BE64"/>
  <c r="AK64"/>
  <c r="BX59"/>
  <c r="BU59"/>
  <c r="BT59"/>
  <c r="BS59"/>
  <c r="BJ59"/>
  <c r="BE59"/>
  <c r="AK59"/>
  <c r="BX56"/>
  <c r="BU56"/>
  <c r="BT56"/>
  <c r="BS56"/>
  <c r="BJ56"/>
  <c r="BE56"/>
  <c r="AK56"/>
  <c r="BX58"/>
  <c r="BU58"/>
  <c r="BT58"/>
  <c r="BS58"/>
  <c r="BJ58"/>
  <c r="BE58"/>
  <c r="AK58"/>
  <c r="BX60"/>
  <c r="BU60"/>
  <c r="BT60"/>
  <c r="BS60"/>
  <c r="BJ60"/>
  <c r="BE60"/>
  <c r="AK60"/>
  <c r="BX46"/>
  <c r="BU46"/>
  <c r="BT46"/>
  <c r="BS46"/>
  <c r="BJ46"/>
  <c r="BE46"/>
  <c r="AK46"/>
  <c r="BX63"/>
  <c r="BU63"/>
  <c r="BT63"/>
  <c r="BS63"/>
  <c r="BJ63"/>
  <c r="BE63"/>
  <c r="AK63"/>
  <c r="BX62"/>
  <c r="BU62"/>
  <c r="BT62"/>
  <c r="BS62"/>
  <c r="BJ62"/>
  <c r="BE62"/>
  <c r="AK62"/>
  <c r="BX52"/>
  <c r="BU52"/>
  <c r="BT52"/>
  <c r="BS52"/>
  <c r="BJ52"/>
  <c r="BE52"/>
  <c r="AK52"/>
  <c r="P52"/>
  <c r="BX50"/>
  <c r="BU50"/>
  <c r="BT50"/>
  <c r="BS50"/>
  <c r="BJ50"/>
  <c r="BE50"/>
  <c r="AK50"/>
  <c r="BX51"/>
  <c r="BU51"/>
  <c r="BT51"/>
  <c r="BS51"/>
  <c r="BJ51"/>
  <c r="BE51"/>
  <c r="AK51"/>
  <c r="BX54"/>
  <c r="BU54"/>
  <c r="BT54"/>
  <c r="BS54"/>
  <c r="BJ54"/>
  <c r="BE54"/>
  <c r="AK54"/>
  <c r="BX55"/>
  <c r="BU55"/>
  <c r="BT55"/>
  <c r="BS55"/>
  <c r="BJ55"/>
  <c r="BE55"/>
  <c r="AK55"/>
  <c r="BX53"/>
  <c r="BU53"/>
  <c r="BT53"/>
  <c r="BS53"/>
  <c r="BJ53"/>
  <c r="BE53"/>
  <c r="AK53"/>
  <c r="BX49"/>
  <c r="BU49"/>
  <c r="BT49"/>
  <c r="BS49"/>
  <c r="BJ49"/>
  <c r="BE49"/>
  <c r="AK49"/>
  <c r="BX57"/>
  <c r="BU57"/>
  <c r="BT57"/>
  <c r="BS57"/>
  <c r="BJ57"/>
  <c r="BE57"/>
  <c r="AK57"/>
  <c r="BX61"/>
  <c r="BU61"/>
  <c r="BT61"/>
  <c r="BS61"/>
  <c r="BJ61"/>
  <c r="BE61"/>
  <c r="AK61"/>
  <c r="BX22"/>
  <c r="BU22"/>
  <c r="BT22"/>
  <c r="BS22"/>
  <c r="BJ22"/>
  <c r="BE22"/>
  <c r="AK22"/>
  <c r="BX24"/>
  <c r="BU24"/>
  <c r="BT24"/>
  <c r="BS24"/>
  <c r="BJ24"/>
  <c r="BE24"/>
  <c r="AK24"/>
  <c r="BX19"/>
  <c r="BU19"/>
  <c r="BT19"/>
  <c r="BS19"/>
  <c r="BJ19"/>
  <c r="BE19"/>
  <c r="AK19"/>
  <c r="BX21"/>
  <c r="BU21"/>
  <c r="BT21"/>
  <c r="BS21"/>
  <c r="BJ21"/>
  <c r="BE21"/>
  <c r="AK21"/>
  <c r="BX18"/>
  <c r="BU18"/>
  <c r="BT18"/>
  <c r="BS18"/>
  <c r="BJ18"/>
  <c r="BE18"/>
  <c r="AK18"/>
  <c r="BX23"/>
  <c r="BU23"/>
  <c r="BT23"/>
  <c r="BS23"/>
  <c r="BJ23"/>
  <c r="BE23"/>
  <c r="AK23"/>
  <c r="BX17"/>
  <c r="BU17"/>
  <c r="BT17"/>
  <c r="BS17"/>
  <c r="BJ17"/>
  <c r="BE17"/>
  <c r="AK17"/>
  <c r="BX44"/>
  <c r="BU44"/>
  <c r="BT44"/>
  <c r="BS44"/>
  <c r="BJ44"/>
  <c r="BE44"/>
  <c r="AK44"/>
  <c r="BX42"/>
  <c r="BU42"/>
  <c r="BT42"/>
  <c r="BS42"/>
  <c r="BJ42"/>
  <c r="BE42"/>
  <c r="AK42"/>
  <c r="P42"/>
  <c r="BX43"/>
  <c r="BU43"/>
  <c r="BT43"/>
  <c r="BS43"/>
  <c r="BJ43"/>
  <c r="BE43"/>
  <c r="AK43"/>
  <c r="BX47"/>
  <c r="BU47"/>
  <c r="BT47"/>
  <c r="BS47"/>
  <c r="BJ47"/>
  <c r="BE47"/>
  <c r="AK47"/>
  <c r="BX40"/>
  <c r="BU40"/>
  <c r="BT40"/>
  <c r="BS40"/>
  <c r="BJ40"/>
  <c r="BE40"/>
  <c r="AK40"/>
  <c r="BX41"/>
  <c r="BU41"/>
  <c r="BT41"/>
  <c r="BS41"/>
  <c r="BJ41"/>
  <c r="BE41"/>
  <c r="AK41"/>
  <c r="BX45"/>
  <c r="BU45"/>
  <c r="BT45"/>
  <c r="BS45"/>
  <c r="BJ45"/>
  <c r="BE45"/>
  <c r="AK45"/>
  <c r="BX48"/>
  <c r="BU48"/>
  <c r="BT48"/>
  <c r="BS48"/>
  <c r="BJ48"/>
  <c r="BE48"/>
  <c r="AK48"/>
  <c r="BX32"/>
  <c r="BU32"/>
  <c r="BT32"/>
  <c r="BS32"/>
  <c r="BJ32"/>
  <c r="BE32"/>
  <c r="AK32"/>
  <c r="BX29"/>
  <c r="BU29"/>
  <c r="BT29"/>
  <c r="BS29"/>
  <c r="BJ29"/>
  <c r="BE29"/>
  <c r="AK29"/>
  <c r="BX35"/>
  <c r="BU35"/>
  <c r="BT35"/>
  <c r="BS35"/>
  <c r="BJ35"/>
  <c r="BE35"/>
  <c r="AK35"/>
  <c r="BX39"/>
  <c r="BU39"/>
  <c r="BT39"/>
  <c r="BS39"/>
  <c r="BJ39"/>
  <c r="BE39"/>
  <c r="AK39"/>
  <c r="BX33"/>
  <c r="BU33"/>
  <c r="BT33"/>
  <c r="BS33"/>
  <c r="BJ33"/>
  <c r="BE33"/>
  <c r="AK33"/>
  <c r="BX34"/>
  <c r="BU34"/>
  <c r="BT34"/>
  <c r="BS34"/>
  <c r="BJ34"/>
  <c r="BE34"/>
  <c r="AK34"/>
  <c r="BX37"/>
  <c r="BU37"/>
  <c r="BT37"/>
  <c r="BS37"/>
  <c r="BJ37"/>
  <c r="BE37"/>
  <c r="AK37"/>
  <c r="P37"/>
  <c r="BX28"/>
  <c r="BU28"/>
  <c r="BT28"/>
  <c r="BS28"/>
  <c r="BJ28"/>
  <c r="BE28"/>
  <c r="AK28"/>
  <c r="BX38"/>
  <c r="BU38"/>
  <c r="BT38"/>
  <c r="BS38"/>
  <c r="BJ38"/>
  <c r="BE38"/>
  <c r="AK38"/>
  <c r="BX27"/>
  <c r="BU27"/>
  <c r="BT27"/>
  <c r="BS27"/>
  <c r="BJ27"/>
  <c r="BE27"/>
  <c r="AK27"/>
  <c r="BX31"/>
  <c r="BU31"/>
  <c r="BT31"/>
  <c r="BS31"/>
  <c r="BJ31"/>
  <c r="BE31"/>
  <c r="AK31"/>
  <c r="BX36"/>
  <c r="BU36"/>
  <c r="BT36"/>
  <c r="BS36"/>
  <c r="BJ36"/>
  <c r="BE36"/>
  <c r="AK36"/>
  <c r="BX30"/>
  <c r="BU30"/>
  <c r="BT30"/>
  <c r="BS30"/>
  <c r="BJ30"/>
  <c r="BE30"/>
  <c r="AK30"/>
  <c r="BX25"/>
  <c r="BU25"/>
  <c r="BT25"/>
  <c r="BS25"/>
  <c r="BJ25"/>
  <c r="BE25"/>
  <c r="AK25"/>
  <c r="BX26"/>
  <c r="BU26"/>
  <c r="BT26"/>
  <c r="BS26"/>
  <c r="BJ26"/>
  <c r="BE26"/>
  <c r="AK26"/>
  <c r="BX12"/>
  <c r="BU12"/>
  <c r="BT12"/>
  <c r="BS12"/>
  <c r="BJ12"/>
  <c r="BE12"/>
  <c r="AK12"/>
  <c r="BX13"/>
  <c r="BU13"/>
  <c r="BT13"/>
  <c r="BS13"/>
  <c r="BJ13"/>
  <c r="BE13"/>
  <c r="AK13"/>
  <c r="BX11"/>
  <c r="BU11"/>
  <c r="BT11"/>
  <c r="BS11"/>
  <c r="BJ11"/>
  <c r="BE11"/>
  <c r="AK11"/>
  <c r="BX14"/>
  <c r="BU14"/>
  <c r="BT14"/>
  <c r="BS14"/>
  <c r="BJ14"/>
  <c r="BE14"/>
  <c r="AK14"/>
  <c r="BX16"/>
  <c r="BU16"/>
  <c r="BT16"/>
  <c r="BS16"/>
  <c r="BJ16"/>
  <c r="BE16"/>
  <c r="AK16"/>
  <c r="BX20"/>
  <c r="BU20"/>
  <c r="BT20"/>
  <c r="BS20"/>
  <c r="BJ20"/>
  <c r="BE20"/>
  <c r="AK20"/>
  <c r="BX15"/>
  <c r="BU15"/>
  <c r="BT15"/>
  <c r="BS15"/>
  <c r="BJ15"/>
  <c r="BE15"/>
  <c r="AK15"/>
  <c r="BX3"/>
  <c r="BU3"/>
  <c r="BT3"/>
  <c r="BS3"/>
  <c r="BJ3"/>
  <c r="BE3"/>
  <c r="AK3"/>
  <c r="BX8"/>
  <c r="BU8"/>
  <c r="BT8"/>
  <c r="BS8"/>
  <c r="BJ8"/>
  <c r="BE8"/>
  <c r="AK8"/>
  <c r="BX6"/>
  <c r="BU6"/>
  <c r="BT6"/>
  <c r="BS6"/>
  <c r="BJ6"/>
  <c r="BE6"/>
  <c r="AK6"/>
  <c r="BX2"/>
  <c r="BU2"/>
  <c r="BT2"/>
  <c r="BS2"/>
  <c r="BJ2"/>
  <c r="BE2"/>
  <c r="AK2"/>
  <c r="BX5"/>
  <c r="BU5"/>
  <c r="BT5"/>
  <c r="BS5"/>
  <c r="BJ5"/>
  <c r="BE5"/>
  <c r="AK5"/>
  <c r="BX4"/>
  <c r="BU4"/>
  <c r="BT4"/>
  <c r="BS4"/>
  <c r="BJ4"/>
  <c r="BE4"/>
  <c r="AK4"/>
  <c r="BX9"/>
  <c r="BU9"/>
  <c r="BT9"/>
  <c r="BS9"/>
  <c r="BJ9"/>
  <c r="BE9"/>
  <c r="AK9"/>
  <c r="BX7"/>
  <c r="BU7"/>
  <c r="BT7"/>
  <c r="BS7"/>
  <c r="BJ7"/>
  <c r="BE7"/>
  <c r="AK7"/>
  <c r="BX10"/>
  <c r="BU10"/>
  <c r="BT10"/>
  <c r="BS10"/>
  <c r="BJ10"/>
  <c r="BE10"/>
  <c r="AK10"/>
  <c r="BW4" l="1"/>
  <c r="BW8"/>
  <c r="BY8" s="1"/>
  <c r="BW16"/>
  <c r="BW12"/>
  <c r="BY12" s="1"/>
  <c r="BW36"/>
  <c r="BY36" s="1"/>
  <c r="BW28"/>
  <c r="BY28" s="1"/>
  <c r="BW18"/>
  <c r="BW22"/>
  <c r="BW53"/>
  <c r="BY53" s="1"/>
  <c r="BW50"/>
  <c r="BY50" s="1"/>
  <c r="BW37"/>
  <c r="BY37" s="1"/>
  <c r="BW34"/>
  <c r="BY34" s="1"/>
  <c r="BW39"/>
  <c r="BY39" s="1"/>
  <c r="BW29"/>
  <c r="BY29" s="1"/>
  <c r="BW48"/>
  <c r="BY48" s="1"/>
  <c r="BW41"/>
  <c r="BY41" s="1"/>
  <c r="BW47"/>
  <c r="BY47" s="1"/>
  <c r="BW42"/>
  <c r="BY42" s="1"/>
  <c r="BW52"/>
  <c r="BY52" s="1"/>
  <c r="BW62"/>
  <c r="BY62" s="1"/>
  <c r="BW46"/>
  <c r="BY46" s="1"/>
  <c r="BW58"/>
  <c r="BY58" s="1"/>
  <c r="BW59"/>
  <c r="BY59" s="1"/>
  <c r="BW7"/>
  <c r="BY7" s="1"/>
  <c r="BY4"/>
  <c r="BW2"/>
  <c r="BY2" s="1"/>
  <c r="BW15"/>
  <c r="BY15" s="1"/>
  <c r="BY16"/>
  <c r="BW11"/>
  <c r="BY11" s="1"/>
  <c r="BW25"/>
  <c r="BY25" s="1"/>
  <c r="BW27"/>
  <c r="BY27" s="1"/>
  <c r="BW17"/>
  <c r="BY17" s="1"/>
  <c r="BY18"/>
  <c r="BW19"/>
  <c r="BY19" s="1"/>
  <c r="BY22"/>
  <c r="BW57"/>
  <c r="BY57" s="1"/>
  <c r="BW54"/>
  <c r="BY54" s="1"/>
  <c r="BW10"/>
  <c r="BY10" s="1"/>
  <c r="BW9"/>
  <c r="BY9" s="1"/>
  <c r="BW5"/>
  <c r="BY5" s="1"/>
  <c r="BW6"/>
  <c r="BY6" s="1"/>
  <c r="BW3"/>
  <c r="BY3" s="1"/>
  <c r="BW20"/>
  <c r="BY20" s="1"/>
  <c r="BW14"/>
  <c r="BY14" s="1"/>
  <c r="BW13"/>
  <c r="BY13" s="1"/>
  <c r="BW26"/>
  <c r="BY26" s="1"/>
  <c r="BW30"/>
  <c r="BY30" s="1"/>
  <c r="BW31"/>
  <c r="BY31" s="1"/>
  <c r="BW38"/>
  <c r="BY38" s="1"/>
  <c r="BW44"/>
  <c r="BY44" s="1"/>
  <c r="BW23"/>
  <c r="BY23" s="1"/>
  <c r="BW21"/>
  <c r="BY21" s="1"/>
  <c r="BW24"/>
  <c r="BY24" s="1"/>
  <c r="BW61"/>
  <c r="BY61" s="1"/>
  <c r="BW49"/>
  <c r="BY49" s="1"/>
  <c r="BW55"/>
  <c r="BY55" s="1"/>
  <c r="BW51"/>
  <c r="BY51" s="1"/>
  <c r="BW33"/>
  <c r="BY33" s="1"/>
  <c r="BW35"/>
  <c r="BY35" s="1"/>
  <c r="BW32"/>
  <c r="BY32" s="1"/>
  <c r="BW45"/>
  <c r="BY45" s="1"/>
  <c r="BW40"/>
  <c r="BY40" s="1"/>
  <c r="BW43"/>
  <c r="BY43" s="1"/>
  <c r="BW63"/>
  <c r="BY63" s="1"/>
  <c r="BW60"/>
  <c r="BY60" s="1"/>
  <c r="BW56"/>
  <c r="BY56" s="1"/>
  <c r="BW64"/>
  <c r="BY64" s="1"/>
</calcChain>
</file>

<file path=xl/sharedStrings.xml><?xml version="1.0" encoding="utf-8"?>
<sst xmlns="http://schemas.openxmlformats.org/spreadsheetml/2006/main" count="74" uniqueCount="74">
  <si>
    <t>5 digit #</t>
  </si>
  <si>
    <t>Sound and Music Pre</t>
  </si>
  <si>
    <t>Sound &amp; Wave Basics</t>
  </si>
  <si>
    <t>Q1</t>
  </si>
  <si>
    <t>Generalizing how Music</t>
  </si>
  <si>
    <t>Rec1</t>
  </si>
  <si>
    <t>HW1</t>
  </si>
  <si>
    <t>Quiz2</t>
  </si>
  <si>
    <t>HW2</t>
  </si>
  <si>
    <t>Echo/SONAR</t>
  </si>
  <si>
    <t>Rec2</t>
  </si>
  <si>
    <t>EchoHW</t>
  </si>
  <si>
    <t>HW3</t>
  </si>
  <si>
    <t>Quiz3</t>
  </si>
  <si>
    <t>Rec3</t>
  </si>
  <si>
    <t>E1MC</t>
  </si>
  <si>
    <t>E1SA</t>
  </si>
  <si>
    <t>E1TH</t>
  </si>
  <si>
    <t>16-8WorkBook</t>
  </si>
  <si>
    <t>Rec4</t>
  </si>
  <si>
    <t>HW4</t>
  </si>
  <si>
    <t>Quiz4</t>
  </si>
  <si>
    <t>Rec5</t>
  </si>
  <si>
    <t>Shadows</t>
  </si>
  <si>
    <t>Rec6</t>
  </si>
  <si>
    <t>MirrorHW</t>
  </si>
  <si>
    <t>HW5</t>
  </si>
  <si>
    <t>Rec7</t>
  </si>
  <si>
    <t>Quiz5</t>
  </si>
  <si>
    <t>PinCam</t>
  </si>
  <si>
    <t>Quiz6</t>
  </si>
  <si>
    <t>HW6</t>
  </si>
  <si>
    <t>HowtotellwherethingsTUT</t>
  </si>
  <si>
    <t>E2TH</t>
  </si>
  <si>
    <t>E2 MC</t>
  </si>
  <si>
    <t>ET LH</t>
  </si>
  <si>
    <t>E2 total</t>
  </si>
  <si>
    <t>Rec8</t>
  </si>
  <si>
    <t>HW7</t>
  </si>
  <si>
    <t>Quiz 7</t>
  </si>
  <si>
    <t>Electrostatic Tut</t>
  </si>
  <si>
    <t>HW8</t>
  </si>
  <si>
    <t>Quiz8</t>
  </si>
  <si>
    <t>Rec9</t>
  </si>
  <si>
    <t>Quiz9</t>
  </si>
  <si>
    <t>HW9</t>
  </si>
  <si>
    <t>Rec10</t>
  </si>
  <si>
    <t>HW10</t>
  </si>
  <si>
    <t>Rec11</t>
  </si>
  <si>
    <t>Quiz10</t>
  </si>
  <si>
    <t>CircuitILD</t>
  </si>
  <si>
    <t>Rec 12</t>
  </si>
  <si>
    <t>Friday4/24</t>
  </si>
  <si>
    <t>E3MC</t>
  </si>
  <si>
    <t>E3LA</t>
  </si>
  <si>
    <t>E3TH</t>
  </si>
  <si>
    <t>E3Total</t>
  </si>
  <si>
    <t>IP paper</t>
  </si>
  <si>
    <t>IP slides</t>
  </si>
  <si>
    <t>IP presendation</t>
  </si>
  <si>
    <t>IP comments</t>
  </si>
  <si>
    <t>IP total</t>
  </si>
  <si>
    <t>FMC</t>
  </si>
  <si>
    <t>FLA</t>
  </si>
  <si>
    <t>Fextra</t>
  </si>
  <si>
    <t>sruvey</t>
  </si>
  <si>
    <t>MP Quizzes</t>
  </si>
  <si>
    <t>MP HW</t>
  </si>
  <si>
    <t>HW Avg</t>
  </si>
  <si>
    <t>Q Avg</t>
  </si>
  <si>
    <t>R Avg</t>
  </si>
  <si>
    <t>Lab</t>
  </si>
  <si>
    <t>E Avg</t>
  </si>
  <si>
    <t>Final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</si>
</sst>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7030A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3" fillId="0" borderId="0" xfId="0" applyFont="1"/>
    <xf numFmtId="0" fontId="4" fillId="0" borderId="0" xfId="0" applyFont="1"/>
    <xf numFmtId="2" fontId="5" fillId="0" borderId="0" xfId="0" applyNumberFormat="1" applyFont="1"/>
    <xf numFmtId="0" fontId="3" fillId="0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0" borderId="0" xfId="0" applyFont="1" applyFill="1"/>
    <xf numFmtId="0" fontId="6" fillId="4" borderId="0" xfId="0" applyFont="1" applyFill="1"/>
    <xf numFmtId="0" fontId="6" fillId="0" borderId="0" xfId="0" applyFont="1"/>
    <xf numFmtId="0" fontId="5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2" fontId="6" fillId="0" borderId="0" xfId="0" applyNumberFormat="1" applyFont="1"/>
    <xf numFmtId="2" fontId="9" fillId="0" borderId="0" xfId="0" applyNumberFormat="1" applyFont="1"/>
    <xf numFmtId="0" fontId="3" fillId="3" borderId="0" xfId="0" applyFont="1" applyFill="1" applyBorder="1"/>
    <xf numFmtId="0" fontId="0" fillId="0" borderId="0" xfId="0" applyAlignment="1">
      <alignment wrapText="1"/>
    </xf>
    <xf numFmtId="0" fontId="5" fillId="0" borderId="0" xfId="0" applyFont="1" applyFill="1"/>
    <xf numFmtId="2" fontId="6" fillId="0" borderId="0" xfId="0" applyNumberFormat="1" applyFont="1" applyFill="1"/>
    <xf numFmtId="0" fontId="3" fillId="0" borderId="0" xfId="0" applyNumberFormat="1" applyFont="1"/>
    <xf numFmtId="0" fontId="8" fillId="0" borderId="0" xfId="0" applyFont="1" applyFill="1"/>
    <xf numFmtId="0" fontId="0" fillId="0" borderId="0" xfId="0" applyFill="1"/>
    <xf numFmtId="0" fontId="10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64"/>
  <sheetViews>
    <sheetView tabSelected="1" topLeftCell="BI1" workbookViewId="0">
      <selection activeCell="C1" sqref="C1"/>
    </sheetView>
  </sheetViews>
  <sheetFormatPr defaultRowHeight="15"/>
  <cols>
    <col min="2" max="2" width="4.28515625" customWidth="1"/>
    <col min="3" max="66" width="4" customWidth="1"/>
    <col min="67" max="67" width="3" customWidth="1"/>
    <col min="68" max="68" width="5.7109375" customWidth="1"/>
    <col min="69" max="69" width="5.140625" customWidth="1"/>
    <col min="70" max="70" width="3.28515625" customWidth="1"/>
    <col min="71" max="71" width="6.85546875" customWidth="1"/>
    <col min="72" max="72" width="7" customWidth="1"/>
    <col min="73" max="73" width="6.5703125" customWidth="1"/>
    <col min="74" max="74" width="6.7109375" customWidth="1"/>
    <col min="75" max="76" width="7" customWidth="1"/>
  </cols>
  <sheetData>
    <row r="1" spans="1:77" ht="33.75">
      <c r="A1" s="1" t="s">
        <v>0</v>
      </c>
      <c r="B1" s="2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3" t="s">
        <v>18</v>
      </c>
      <c r="T1" s="4" t="s">
        <v>19</v>
      </c>
      <c r="U1" s="4" t="s">
        <v>20</v>
      </c>
      <c r="V1" s="5" t="s">
        <v>21</v>
      </c>
      <c r="W1" s="4" t="s">
        <v>22</v>
      </c>
      <c r="X1" s="3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5" t="s">
        <v>28</v>
      </c>
      <c r="AD1" s="3" t="s">
        <v>29</v>
      </c>
      <c r="AE1" s="5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5" t="s">
        <v>39</v>
      </c>
      <c r="AO1" s="4" t="s">
        <v>40</v>
      </c>
      <c r="AP1" s="4" t="s">
        <v>41</v>
      </c>
      <c r="AQ1" s="5" t="s">
        <v>42</v>
      </c>
      <c r="AR1" s="4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5" t="s">
        <v>49</v>
      </c>
      <c r="AY1" s="3" t="s">
        <v>50</v>
      </c>
      <c r="AZ1" s="4" t="s">
        <v>51</v>
      </c>
      <c r="BA1" s="3" t="s">
        <v>52</v>
      </c>
      <c r="BB1" s="6" t="s">
        <v>53</v>
      </c>
      <c r="BC1" s="6" t="s">
        <v>54</v>
      </c>
      <c r="BD1" s="4" t="s">
        <v>55</v>
      </c>
      <c r="BE1" s="4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/>
      <c r="BP1" s="4" t="s">
        <v>66</v>
      </c>
      <c r="BQ1" s="4" t="s">
        <v>67</v>
      </c>
      <c r="BR1" s="4"/>
      <c r="BS1" s="8" t="s">
        <v>68</v>
      </c>
      <c r="BT1" s="8" t="s">
        <v>69</v>
      </c>
      <c r="BU1" s="8" t="s">
        <v>70</v>
      </c>
      <c r="BV1" s="8" t="s">
        <v>71</v>
      </c>
      <c r="BW1" s="8" t="s">
        <v>72</v>
      </c>
      <c r="BX1" s="8" t="s">
        <v>73</v>
      </c>
      <c r="BY1" s="8"/>
    </row>
    <row r="2" spans="1:77">
      <c r="A2" s="9">
        <v>13050</v>
      </c>
      <c r="B2" s="10">
        <v>20</v>
      </c>
      <c r="C2" s="11">
        <v>10</v>
      </c>
      <c r="D2" s="13">
        <v>19.5</v>
      </c>
      <c r="E2" s="14">
        <v>2</v>
      </c>
      <c r="F2" s="14">
        <v>98</v>
      </c>
      <c r="G2" s="14">
        <v>10</v>
      </c>
      <c r="H2" s="13">
        <v>17.5</v>
      </c>
      <c r="I2" s="14">
        <v>10</v>
      </c>
      <c r="J2" s="14">
        <v>4</v>
      </c>
      <c r="K2" s="14">
        <v>100</v>
      </c>
      <c r="L2" s="14">
        <v>10</v>
      </c>
      <c r="M2" s="14">
        <v>9</v>
      </c>
      <c r="N2" s="13">
        <v>17</v>
      </c>
      <c r="O2" s="14">
        <v>97</v>
      </c>
      <c r="P2" s="15">
        <v>80.5</v>
      </c>
      <c r="Q2" s="15">
        <v>10</v>
      </c>
      <c r="R2" s="14">
        <v>29.75</v>
      </c>
      <c r="S2" s="11"/>
      <c r="T2" s="14">
        <v>97</v>
      </c>
      <c r="U2" s="14">
        <v>10</v>
      </c>
      <c r="V2" s="13">
        <v>19</v>
      </c>
      <c r="W2" s="14">
        <v>100</v>
      </c>
      <c r="X2" s="11">
        <v>4</v>
      </c>
      <c r="Y2" s="14">
        <v>100</v>
      </c>
      <c r="Z2" s="14">
        <v>10</v>
      </c>
      <c r="AA2" s="14">
        <v>10</v>
      </c>
      <c r="AB2" s="14">
        <v>98</v>
      </c>
      <c r="AC2" s="13">
        <v>18</v>
      </c>
      <c r="AD2" s="11">
        <v>2</v>
      </c>
      <c r="AE2" s="13">
        <v>19.5</v>
      </c>
      <c r="AF2" s="14">
        <v>9.75</v>
      </c>
      <c r="AG2" s="14">
        <v>2</v>
      </c>
      <c r="AH2" s="14">
        <v>28</v>
      </c>
      <c r="AI2">
        <v>57</v>
      </c>
      <c r="AJ2" s="16">
        <v>43</v>
      </c>
      <c r="AK2" s="15">
        <f>(AI2+AJ2)*0.7+AH2</f>
        <v>98</v>
      </c>
      <c r="AL2" s="16">
        <v>96</v>
      </c>
      <c r="AM2" s="14">
        <v>9</v>
      </c>
      <c r="AN2" s="13"/>
      <c r="AO2" s="14">
        <v>2</v>
      </c>
      <c r="AP2" s="14">
        <v>7</v>
      </c>
      <c r="AQ2" s="13">
        <v>20</v>
      </c>
      <c r="AR2" s="14">
        <v>100</v>
      </c>
      <c r="AS2" s="13">
        <v>20</v>
      </c>
      <c r="AT2" s="14">
        <v>9.5</v>
      </c>
      <c r="AU2" s="14">
        <v>100</v>
      </c>
      <c r="AV2" s="14">
        <v>10</v>
      </c>
      <c r="AW2" s="14">
        <v>100</v>
      </c>
      <c r="AX2" s="13">
        <v>17</v>
      </c>
      <c r="AY2" s="11">
        <v>4</v>
      </c>
      <c r="AZ2" s="14">
        <v>100</v>
      </c>
      <c r="BA2" s="11">
        <v>2</v>
      </c>
      <c r="BB2" s="14">
        <v>52.5</v>
      </c>
      <c r="BC2" s="14">
        <v>37.25</v>
      </c>
      <c r="BD2" s="14">
        <v>30</v>
      </c>
      <c r="BE2" s="15">
        <f>(BB2+BC2)*0.7+BD2</f>
        <v>92.824999999999989</v>
      </c>
      <c r="BF2" s="17">
        <v>50</v>
      </c>
      <c r="BG2" s="17">
        <v>20</v>
      </c>
      <c r="BH2" s="17">
        <v>19</v>
      </c>
      <c r="BI2" s="17">
        <v>10</v>
      </c>
      <c r="BJ2" s="18">
        <f>SUM(BF2:BI2)</f>
        <v>99</v>
      </c>
      <c r="BK2" s="15">
        <v>72</v>
      </c>
      <c r="BL2" s="15">
        <v>23</v>
      </c>
      <c r="BM2" s="15">
        <v>8</v>
      </c>
      <c r="BN2" s="14">
        <v>20</v>
      </c>
      <c r="BO2" s="14"/>
      <c r="BP2" s="14">
        <v>108.33329999999999</v>
      </c>
      <c r="BQ2">
        <v>89.44083333333333</v>
      </c>
      <c r="BS2" s="19">
        <f>(G2+I2+L2*0.5+M2+U2+Z2*0.5+AA2*0.5+AF2+AM2+AP2+AT2+AV2+BN2)*0.5+BQ2*0.5</f>
        <v>104.34541666666667</v>
      </c>
      <c r="BT2" s="19">
        <f>((D2+H2+N2+V2+AC2+AE2+AN2+AQ2+AS2+AX2)*5/9*10/22+BP2*12/22)*0.8+((B2+C2+S2+X2+AD2+AY2+BA2)/0.46)*0.2</f>
        <v>99.371966130873957</v>
      </c>
      <c r="BU2" s="19">
        <f>(F2+K2+O2+T2+W2+Y2+AB2+AL2+AR2+AU2+AW2+AZ2)/12</f>
        <v>98.833333333333329</v>
      </c>
      <c r="BV2" s="19">
        <v>100.15384615384616</v>
      </c>
      <c r="BW2" s="19">
        <f>((P2+Q2)*0.7+R2+AK2+BE2+BJ2)/4</f>
        <v>95.731249999999989</v>
      </c>
      <c r="BX2" s="19">
        <f>SUM(BK2:BM2)</f>
        <v>103</v>
      </c>
      <c r="BY2" s="20">
        <f>(BW2*0.4+BU2*0.1+BT2*0.1+BS2*0.1+BV2*0.1+BX2*0.2)</f>
        <v>99.162956228472012</v>
      </c>
    </row>
    <row r="3" spans="1:77">
      <c r="A3" s="9">
        <v>5496</v>
      </c>
      <c r="B3" s="10">
        <v>20</v>
      </c>
      <c r="C3" s="11">
        <v>9.5</v>
      </c>
      <c r="D3" s="13">
        <v>19</v>
      </c>
      <c r="E3" s="14">
        <v>2</v>
      </c>
      <c r="F3" s="14">
        <v>100</v>
      </c>
      <c r="G3" s="14">
        <v>10</v>
      </c>
      <c r="H3" s="13">
        <v>20</v>
      </c>
      <c r="I3" s="14">
        <v>10</v>
      </c>
      <c r="J3" s="14">
        <v>4</v>
      </c>
      <c r="K3" s="14">
        <v>100</v>
      </c>
      <c r="L3" s="14">
        <v>10</v>
      </c>
      <c r="M3" s="14">
        <v>10</v>
      </c>
      <c r="N3" s="13">
        <v>20</v>
      </c>
      <c r="O3" s="14">
        <v>100</v>
      </c>
      <c r="P3" s="15">
        <v>73.5</v>
      </c>
      <c r="Q3" s="15">
        <v>10</v>
      </c>
      <c r="R3" s="14">
        <v>29</v>
      </c>
      <c r="S3" s="11">
        <v>4</v>
      </c>
      <c r="T3" s="14">
        <v>100</v>
      </c>
      <c r="U3" s="14">
        <v>10</v>
      </c>
      <c r="V3" s="13">
        <v>15</v>
      </c>
      <c r="W3" s="14">
        <v>97</v>
      </c>
      <c r="X3" s="11">
        <v>4</v>
      </c>
      <c r="Y3" s="14">
        <v>100</v>
      </c>
      <c r="Z3" s="14">
        <v>9</v>
      </c>
      <c r="AA3" s="14">
        <v>10</v>
      </c>
      <c r="AB3" s="14">
        <v>100</v>
      </c>
      <c r="AC3" s="13">
        <v>20</v>
      </c>
      <c r="AD3" s="11">
        <v>2</v>
      </c>
      <c r="AE3" s="13">
        <v>20</v>
      </c>
      <c r="AF3" s="14">
        <v>10</v>
      </c>
      <c r="AG3" s="14">
        <v>2</v>
      </c>
      <c r="AH3" s="14">
        <v>29</v>
      </c>
      <c r="AI3">
        <v>45</v>
      </c>
      <c r="AJ3" s="16">
        <v>43</v>
      </c>
      <c r="AK3" s="15">
        <f>(AI3+AJ3)*0.7+AH3</f>
        <v>90.6</v>
      </c>
      <c r="AL3" s="16">
        <v>100</v>
      </c>
      <c r="AM3" s="14">
        <v>8</v>
      </c>
      <c r="AN3" s="13"/>
      <c r="AO3" s="14">
        <v>2</v>
      </c>
      <c r="AP3" s="14">
        <v>10</v>
      </c>
      <c r="AQ3" s="13">
        <v>19</v>
      </c>
      <c r="AR3" s="14">
        <v>100</v>
      </c>
      <c r="AS3" s="13">
        <v>17</v>
      </c>
      <c r="AT3" s="14">
        <v>10</v>
      </c>
      <c r="AU3" s="14">
        <v>100</v>
      </c>
      <c r="AV3" s="14">
        <v>10</v>
      </c>
      <c r="AW3" s="14">
        <v>100</v>
      </c>
      <c r="AX3" s="13">
        <v>20</v>
      </c>
      <c r="AY3" s="11">
        <v>4</v>
      </c>
      <c r="AZ3" s="14">
        <v>100</v>
      </c>
      <c r="BA3" s="11">
        <v>2</v>
      </c>
      <c r="BB3" s="14">
        <v>63</v>
      </c>
      <c r="BC3" s="14">
        <v>37.5</v>
      </c>
      <c r="BD3" s="14">
        <v>30</v>
      </c>
      <c r="BE3" s="15">
        <f>(BB3+BC3)*0.7+BD3</f>
        <v>100.35</v>
      </c>
      <c r="BF3" s="17">
        <v>52</v>
      </c>
      <c r="BG3" s="17">
        <v>20</v>
      </c>
      <c r="BH3" s="17">
        <v>19</v>
      </c>
      <c r="BI3" s="17">
        <v>11</v>
      </c>
      <c r="BJ3" s="18">
        <f>SUM(BF3:BI3)</f>
        <v>102</v>
      </c>
      <c r="BK3" s="15">
        <v>68</v>
      </c>
      <c r="BL3" s="15">
        <v>18</v>
      </c>
      <c r="BM3" s="15">
        <v>9</v>
      </c>
      <c r="BN3" s="14">
        <v>20</v>
      </c>
      <c r="BO3" s="14"/>
      <c r="BP3" s="14">
        <v>108.33329999999999</v>
      </c>
      <c r="BQ3">
        <v>96.246666666666655</v>
      </c>
      <c r="BS3" s="19">
        <f>(G3+I3+L3*0.5+M3+U3+Z3*0.5+AA3*0.5+AF3+AM3+AP3+AT3+AV3+BN3)*0.5+BQ3*0.5</f>
        <v>109.37333333333333</v>
      </c>
      <c r="BT3" s="19">
        <f>((D3+H3+N3+V3+AC3+AE3+AN3+AQ3+AS3+AX3)*5/9*10/22+BP3*12/22)*0.8+((B3+C3+S3+X3+AD3+AY3+BA3)/0.46)*0.2</f>
        <v>101.39875576635924</v>
      </c>
      <c r="BU3" s="19">
        <f>(F3+K3+O3+T3+W3+Y3+AB3+AL3+AR3+AU3+AW3+AZ3)/12</f>
        <v>99.75</v>
      </c>
      <c r="BV3" s="19">
        <v>99.84615384615384</v>
      </c>
      <c r="BW3" s="19">
        <f>((P3+Q3)*0.7+R3+AK3+BE3+BJ3)/4</f>
        <v>95.1</v>
      </c>
      <c r="BX3" s="19">
        <f>SUM(BK3:BM3)</f>
        <v>95</v>
      </c>
      <c r="BY3" s="20">
        <f>(BW3*0.4+BU3*0.1+BT3*0.1+BS3*0.1+BV3*0.1+BX3*0.2)</f>
        <v>98.07682429458464</v>
      </c>
    </row>
    <row r="4" spans="1:77">
      <c r="A4" s="6">
        <v>14570</v>
      </c>
      <c r="B4" s="11">
        <v>20</v>
      </c>
      <c r="C4" s="21">
        <v>9</v>
      </c>
      <c r="D4" s="13">
        <v>17.5</v>
      </c>
      <c r="E4" s="14">
        <v>2</v>
      </c>
      <c r="F4" s="14">
        <v>100</v>
      </c>
      <c r="G4" s="14">
        <v>10</v>
      </c>
      <c r="H4" s="13">
        <v>19.5</v>
      </c>
      <c r="I4" s="14">
        <v>9</v>
      </c>
      <c r="J4" s="14">
        <v>4</v>
      </c>
      <c r="K4" s="14">
        <v>100</v>
      </c>
      <c r="L4" s="14">
        <v>10</v>
      </c>
      <c r="M4" s="14">
        <v>9</v>
      </c>
      <c r="N4" s="13">
        <v>20</v>
      </c>
      <c r="O4" s="14">
        <v>99</v>
      </c>
      <c r="P4" s="15">
        <v>84</v>
      </c>
      <c r="Q4" s="15">
        <v>10</v>
      </c>
      <c r="R4" s="14">
        <v>28.5</v>
      </c>
      <c r="S4" s="11">
        <v>4</v>
      </c>
      <c r="T4" s="14">
        <v>100</v>
      </c>
      <c r="U4" s="14">
        <v>10</v>
      </c>
      <c r="V4" s="13">
        <v>20</v>
      </c>
      <c r="W4" s="14">
        <v>97</v>
      </c>
      <c r="X4" s="11">
        <v>4</v>
      </c>
      <c r="Y4" s="14">
        <v>100</v>
      </c>
      <c r="Z4" s="14">
        <v>10</v>
      </c>
      <c r="AA4" s="14">
        <v>8.5</v>
      </c>
      <c r="AB4" s="14">
        <v>100</v>
      </c>
      <c r="AC4" s="13">
        <v>20</v>
      </c>
      <c r="AD4" s="11">
        <v>2</v>
      </c>
      <c r="AE4" s="13">
        <v>20</v>
      </c>
      <c r="AF4" s="14">
        <v>10</v>
      </c>
      <c r="AG4" s="14">
        <v>2</v>
      </c>
      <c r="AH4" s="14">
        <v>30.5</v>
      </c>
      <c r="AI4">
        <v>54</v>
      </c>
      <c r="AJ4" s="16">
        <v>43</v>
      </c>
      <c r="AK4" s="15">
        <f>(AI4+AJ4)*0.7+AH4</f>
        <v>98.399999999999991</v>
      </c>
      <c r="AL4" s="16">
        <v>100</v>
      </c>
      <c r="AM4" s="16">
        <v>10</v>
      </c>
      <c r="AN4" s="13">
        <v>16</v>
      </c>
      <c r="AO4" s="14">
        <v>2</v>
      </c>
      <c r="AP4" s="14">
        <v>8.5</v>
      </c>
      <c r="AQ4" s="13">
        <v>15</v>
      </c>
      <c r="AR4" s="14">
        <v>100</v>
      </c>
      <c r="AS4" s="13"/>
      <c r="AT4" s="14">
        <v>8</v>
      </c>
      <c r="AU4" s="14">
        <v>100</v>
      </c>
      <c r="AV4" s="14">
        <v>10</v>
      </c>
      <c r="AW4" s="14">
        <v>100</v>
      </c>
      <c r="AX4" s="13">
        <v>20</v>
      </c>
      <c r="AY4" s="11">
        <v>4</v>
      </c>
      <c r="AZ4" s="14">
        <v>100</v>
      </c>
      <c r="BA4" s="11">
        <v>2</v>
      </c>
      <c r="BB4" s="14">
        <v>52.5</v>
      </c>
      <c r="BC4" s="14">
        <v>30.5</v>
      </c>
      <c r="BD4" s="14"/>
      <c r="BE4" s="15">
        <f>(BB4+BC4)</f>
        <v>83</v>
      </c>
      <c r="BF4" s="17">
        <v>50</v>
      </c>
      <c r="BG4" s="17">
        <v>20</v>
      </c>
      <c r="BH4" s="17">
        <v>18</v>
      </c>
      <c r="BI4" s="17">
        <v>10</v>
      </c>
      <c r="BJ4" s="18">
        <f>SUM(BF4:BI4)</f>
        <v>98</v>
      </c>
      <c r="BK4" s="15">
        <v>74</v>
      </c>
      <c r="BL4" s="15">
        <v>19.5</v>
      </c>
      <c r="BM4" s="14"/>
      <c r="BN4" s="14">
        <v>20</v>
      </c>
      <c r="BO4" s="14"/>
      <c r="BP4" s="14">
        <v>108.33333333333333</v>
      </c>
      <c r="BQ4">
        <v>89.540833333333339</v>
      </c>
      <c r="BS4" s="19">
        <f>(G4+I4+L4*0.5+M4+U4+Z4*0.5+AA4*0.5+AF4+AM4+AP4+AT4+AV4+BN4)*0.5+BQ4*0.5</f>
        <v>104.14541666666668</v>
      </c>
      <c r="BT4" s="19">
        <f>((D4+H4+N4+V4+AC4+AE4+AN4+AQ4+AS4+AX4)*5/9*10/22+BP4*12/22)*0.8+((B4+C4+S4+X4+AD4+AY4+BA4)/0.46)*0.2</f>
        <v>100.77733860342556</v>
      </c>
      <c r="BU4" s="19">
        <f>(F4+K4+O4+T4+W4+Y4+AB4+AL4+AR4+AU4+AW4+AZ4)/12</f>
        <v>99.666666666666671</v>
      </c>
      <c r="BV4" s="19">
        <v>99.84615384615384</v>
      </c>
      <c r="BW4" s="19">
        <f>((P4+Q4)*0.7+R4+AK4+BE4+BJ4)/4</f>
        <v>93.424999999999997</v>
      </c>
      <c r="BX4" s="19">
        <f>SUM(BK4:BM4)</f>
        <v>93.5</v>
      </c>
      <c r="BY4" s="20">
        <f>(BW4*0.4+BU4*0.1+BT4*0.1+BS4*0.1+BV4*0.1+BX4*0.2)</f>
        <v>96.51355757829127</v>
      </c>
    </row>
    <row r="5" spans="1:77">
      <c r="A5" s="9">
        <v>7810</v>
      </c>
      <c r="B5" s="10"/>
      <c r="C5" s="11">
        <v>9</v>
      </c>
      <c r="D5" s="13">
        <v>19</v>
      </c>
      <c r="E5" s="14">
        <v>2</v>
      </c>
      <c r="F5" s="14">
        <v>99</v>
      </c>
      <c r="G5" s="14">
        <v>10</v>
      </c>
      <c r="H5" s="13">
        <v>17.5</v>
      </c>
      <c r="I5" s="14">
        <v>8</v>
      </c>
      <c r="J5" s="14">
        <v>4</v>
      </c>
      <c r="K5" s="14">
        <v>100</v>
      </c>
      <c r="L5" s="14">
        <v>10</v>
      </c>
      <c r="M5" s="14">
        <v>9</v>
      </c>
      <c r="N5" s="13"/>
      <c r="O5" s="14">
        <v>100</v>
      </c>
      <c r="P5" s="15">
        <v>73.5</v>
      </c>
      <c r="Q5" s="15">
        <v>10</v>
      </c>
      <c r="R5" s="14">
        <v>27</v>
      </c>
      <c r="S5" s="11">
        <v>4</v>
      </c>
      <c r="T5" s="14">
        <v>97</v>
      </c>
      <c r="U5" s="14">
        <v>10</v>
      </c>
      <c r="V5" s="13">
        <v>18.5</v>
      </c>
      <c r="W5" s="14">
        <v>100</v>
      </c>
      <c r="X5" s="11">
        <v>4</v>
      </c>
      <c r="Y5" s="14">
        <v>100</v>
      </c>
      <c r="Z5" s="14">
        <v>10</v>
      </c>
      <c r="AA5" s="14">
        <v>9.5</v>
      </c>
      <c r="AB5" s="14">
        <v>98</v>
      </c>
      <c r="AC5" s="13">
        <v>18</v>
      </c>
      <c r="AD5" s="11">
        <v>2</v>
      </c>
      <c r="AE5" s="13">
        <v>19.5</v>
      </c>
      <c r="AF5" s="14">
        <v>10</v>
      </c>
      <c r="AG5" s="14">
        <v>2</v>
      </c>
      <c r="AH5" s="14">
        <v>29.5</v>
      </c>
      <c r="AI5">
        <v>48</v>
      </c>
      <c r="AJ5" s="16">
        <v>43</v>
      </c>
      <c r="AK5" s="15">
        <f>(AI5+AJ5)*0.7+AH5</f>
        <v>93.199999999999989</v>
      </c>
      <c r="AL5" s="16">
        <v>100</v>
      </c>
      <c r="AM5" s="14">
        <v>9.5</v>
      </c>
      <c r="AN5" s="13">
        <v>20</v>
      </c>
      <c r="AO5" s="14">
        <v>2</v>
      </c>
      <c r="AP5" s="14">
        <v>8.5</v>
      </c>
      <c r="AQ5" s="13">
        <v>18</v>
      </c>
      <c r="AR5" s="14">
        <v>100</v>
      </c>
      <c r="AS5" s="13">
        <v>20</v>
      </c>
      <c r="AT5" s="14">
        <v>10</v>
      </c>
      <c r="AU5" s="14">
        <v>100</v>
      </c>
      <c r="AV5" s="14">
        <v>10</v>
      </c>
      <c r="AW5" s="14">
        <v>100</v>
      </c>
      <c r="AX5" s="13">
        <v>17</v>
      </c>
      <c r="AY5" s="11">
        <v>4</v>
      </c>
      <c r="AZ5" s="14">
        <v>100</v>
      </c>
      <c r="BA5" s="11">
        <v>2</v>
      </c>
      <c r="BB5" s="14">
        <v>49</v>
      </c>
      <c r="BC5" s="14">
        <v>33.5</v>
      </c>
      <c r="BD5" s="14">
        <v>30</v>
      </c>
      <c r="BE5" s="15">
        <f>(BB5+BC5)*0.7+BD5</f>
        <v>87.75</v>
      </c>
      <c r="BF5" s="17">
        <v>49</v>
      </c>
      <c r="BG5" s="17">
        <v>20</v>
      </c>
      <c r="BH5" s="17">
        <v>18</v>
      </c>
      <c r="BI5" s="17">
        <v>10</v>
      </c>
      <c r="BJ5" s="18">
        <f>SUM(BF5:BI5)</f>
        <v>97</v>
      </c>
      <c r="BK5" s="15">
        <v>66</v>
      </c>
      <c r="BL5" s="15">
        <v>20.5</v>
      </c>
      <c r="BM5" s="15">
        <v>8</v>
      </c>
      <c r="BN5" s="14">
        <v>20</v>
      </c>
      <c r="BO5" s="14"/>
      <c r="BP5" s="14">
        <v>108.33329999999999</v>
      </c>
      <c r="BQ5">
        <v>98.350833333333341</v>
      </c>
      <c r="BS5" s="19">
        <f>(G5+I5+L5*0.5+M5+U5+Z5*0.5+AA5*0.5+AF5+AM5+AP5+AT5+AV5+BN5)*0.5+BQ5*0.5</f>
        <v>109.05041666666668</v>
      </c>
      <c r="BT5" s="19">
        <f>((D5+H5+N5+V5+AC5+AE5+AN5+AQ5+AS5+AX5)*5/9*10/22+BP5*12/22)*0.8+((B5+C5+S5+X5+AD5+AY5+BA5)/0.46)*0.2</f>
        <v>91.980661783047879</v>
      </c>
      <c r="BU5" s="19">
        <f>(F5+K5+O5+T5+W5+Y5+AB5+AL5+AR5+AU5+AW5+AZ5)/12</f>
        <v>99.5</v>
      </c>
      <c r="BV5" s="19">
        <v>100.15384615384616</v>
      </c>
      <c r="BW5" s="19">
        <f>((P5+Q5)*0.7+R5+AK5+BE5+BJ5)/4</f>
        <v>90.85</v>
      </c>
      <c r="BX5" s="19">
        <f>SUM(BK5:BM5)</f>
        <v>94.5</v>
      </c>
      <c r="BY5" s="20">
        <f>(BW5*0.4+BU5*0.1+BT5*0.1+BS5*0.1+BV5*0.1+BX5*0.2)</f>
        <v>95.308492460356092</v>
      </c>
    </row>
    <row r="6" spans="1:77">
      <c r="A6" s="6">
        <v>2266</v>
      </c>
      <c r="B6" s="11">
        <v>20</v>
      </c>
      <c r="C6" s="21">
        <v>9.5</v>
      </c>
      <c r="D6" s="13">
        <v>19</v>
      </c>
      <c r="E6" s="14">
        <v>2</v>
      </c>
      <c r="F6" s="14">
        <v>98</v>
      </c>
      <c r="G6" s="14">
        <v>10</v>
      </c>
      <c r="H6" s="13">
        <v>19.5</v>
      </c>
      <c r="I6" s="14">
        <v>10</v>
      </c>
      <c r="J6" s="14">
        <v>4</v>
      </c>
      <c r="K6" s="14">
        <v>100</v>
      </c>
      <c r="L6" s="14">
        <v>10</v>
      </c>
      <c r="M6" s="14">
        <v>10</v>
      </c>
      <c r="N6" s="13">
        <v>20</v>
      </c>
      <c r="O6" s="14">
        <v>94</v>
      </c>
      <c r="P6" s="15">
        <v>73.5</v>
      </c>
      <c r="Q6" s="15">
        <v>10</v>
      </c>
      <c r="R6" s="14">
        <v>26.5</v>
      </c>
      <c r="S6" s="11">
        <v>4</v>
      </c>
      <c r="T6" s="14">
        <v>100</v>
      </c>
      <c r="U6" s="14">
        <v>9</v>
      </c>
      <c r="V6" s="13">
        <v>18</v>
      </c>
      <c r="W6" s="14">
        <v>97</v>
      </c>
      <c r="X6" s="11">
        <v>4</v>
      </c>
      <c r="Y6" s="14">
        <v>100</v>
      </c>
      <c r="Z6" s="14">
        <v>10</v>
      </c>
      <c r="AA6" s="14">
        <v>9</v>
      </c>
      <c r="AB6" s="14">
        <v>100</v>
      </c>
      <c r="AC6" s="13">
        <v>20</v>
      </c>
      <c r="AD6" s="11">
        <v>2</v>
      </c>
      <c r="AE6" s="13"/>
      <c r="AF6" s="14">
        <v>9</v>
      </c>
      <c r="AG6" s="14">
        <v>2</v>
      </c>
      <c r="AH6" s="14">
        <v>27</v>
      </c>
      <c r="AI6">
        <v>51</v>
      </c>
      <c r="AJ6" s="16">
        <v>41</v>
      </c>
      <c r="AK6" s="15">
        <f>(AI6+AJ6)*0.7+AH6</f>
        <v>91.399999999999991</v>
      </c>
      <c r="AL6" s="16">
        <v>98</v>
      </c>
      <c r="AM6" s="16">
        <v>10</v>
      </c>
      <c r="AN6" s="13">
        <v>20</v>
      </c>
      <c r="AO6" s="14">
        <v>2</v>
      </c>
      <c r="AP6" s="14">
        <v>6.5</v>
      </c>
      <c r="AQ6" s="13">
        <v>18</v>
      </c>
      <c r="AR6" s="14">
        <v>100</v>
      </c>
      <c r="AS6" s="13">
        <v>18</v>
      </c>
      <c r="AT6" s="14">
        <v>8.5</v>
      </c>
      <c r="AU6" s="14">
        <v>100</v>
      </c>
      <c r="AV6" s="14">
        <v>10</v>
      </c>
      <c r="AW6" s="14">
        <v>100</v>
      </c>
      <c r="AX6" s="13">
        <v>18</v>
      </c>
      <c r="AY6" s="11">
        <v>4</v>
      </c>
      <c r="AZ6" s="14">
        <v>100</v>
      </c>
      <c r="BA6" s="11">
        <v>2</v>
      </c>
      <c r="BB6" s="14">
        <v>49</v>
      </c>
      <c r="BC6" s="14">
        <v>31</v>
      </c>
      <c r="BD6" s="14">
        <v>30</v>
      </c>
      <c r="BE6" s="15">
        <f>(BB6+BC6)*0.7+BD6</f>
        <v>86</v>
      </c>
      <c r="BF6" s="17">
        <v>40</v>
      </c>
      <c r="BG6" s="17">
        <v>20</v>
      </c>
      <c r="BH6" s="17">
        <v>18</v>
      </c>
      <c r="BI6" s="17">
        <v>10</v>
      </c>
      <c r="BJ6" s="18">
        <f>SUM(BF6:BI6)</f>
        <v>88</v>
      </c>
      <c r="BK6" s="15">
        <v>68</v>
      </c>
      <c r="BL6" s="15">
        <v>18</v>
      </c>
      <c r="BM6" s="15">
        <v>10</v>
      </c>
      <c r="BN6" s="14">
        <v>20</v>
      </c>
      <c r="BO6" s="14"/>
      <c r="BP6" s="14">
        <v>108.33329999999999</v>
      </c>
      <c r="BQ6">
        <v>94.990000000000009</v>
      </c>
      <c r="BS6" s="19">
        <f>(G6+I6+L6*0.5+M6+U6+Z6*0.5+AA6*0.5+AF6+AM6+AP6+AT6+AV6+BN6)*0.5+BQ6*0.5</f>
        <v>106.245</v>
      </c>
      <c r="BT6" s="19">
        <f>((D6+H6+N6+V6+AC6+AE6+AN6+AQ6+AS6+AX6)*5/9*10/22+BP6*12/22)*0.8+((B6+C6+S6+X6+AD6+AY6+BA6)/0.46)*0.2</f>
        <v>101.49976586736935</v>
      </c>
      <c r="BU6" s="19">
        <f>(F6+K6+O6+T6+W6+Y6+AB6+AL6+AR6+AU6+AW6+AZ6)/12</f>
        <v>98.916666666666671</v>
      </c>
      <c r="BV6" s="19">
        <v>99.307692307692307</v>
      </c>
      <c r="BW6" s="19">
        <f>((P6+Q6)*0.7+R6+AK6+BE6+BJ6)/4</f>
        <v>87.587499999999991</v>
      </c>
      <c r="BX6" s="19">
        <f>SUM(BK6:BM6)</f>
        <v>96</v>
      </c>
      <c r="BY6" s="20">
        <f>(BW6*0.4+BU6*0.1+BT6*0.1+BS6*0.1+BV6*0.1+BX6*0.2)</f>
        <v>94.831912484172832</v>
      </c>
    </row>
    <row r="7" spans="1:77">
      <c r="A7" s="9">
        <v>81591</v>
      </c>
      <c r="B7" s="11">
        <v>20</v>
      </c>
      <c r="C7" s="21">
        <v>9.5</v>
      </c>
      <c r="D7" s="13">
        <v>19</v>
      </c>
      <c r="E7" s="14">
        <v>2</v>
      </c>
      <c r="F7" s="14">
        <v>100</v>
      </c>
      <c r="G7" s="14">
        <v>10</v>
      </c>
      <c r="H7" s="13">
        <v>19.5</v>
      </c>
      <c r="I7" s="14">
        <v>10</v>
      </c>
      <c r="J7" s="14"/>
      <c r="K7" s="14">
        <v>100</v>
      </c>
      <c r="L7" s="14">
        <v>10</v>
      </c>
      <c r="M7" s="14">
        <v>9</v>
      </c>
      <c r="N7" s="13">
        <v>18.5</v>
      </c>
      <c r="O7" s="14">
        <v>100</v>
      </c>
      <c r="P7" s="15">
        <v>73.5</v>
      </c>
      <c r="Q7" s="15">
        <v>10</v>
      </c>
      <c r="R7" s="14">
        <v>28.5</v>
      </c>
      <c r="S7" s="11">
        <v>4</v>
      </c>
      <c r="T7" s="14">
        <v>100</v>
      </c>
      <c r="U7" s="14">
        <v>10</v>
      </c>
      <c r="V7" s="13">
        <v>19</v>
      </c>
      <c r="W7" s="14">
        <v>97</v>
      </c>
      <c r="X7" s="11">
        <v>4</v>
      </c>
      <c r="Y7" s="14">
        <v>100</v>
      </c>
      <c r="Z7" s="14">
        <v>10</v>
      </c>
      <c r="AA7" s="14">
        <v>10</v>
      </c>
      <c r="AB7" s="14">
        <v>100</v>
      </c>
      <c r="AC7" s="13">
        <v>17</v>
      </c>
      <c r="AD7" s="11">
        <v>2</v>
      </c>
      <c r="AE7" s="13">
        <v>19</v>
      </c>
      <c r="AF7" s="14">
        <v>9.75</v>
      </c>
      <c r="AG7" s="14">
        <v>2</v>
      </c>
      <c r="AH7" s="14">
        <v>26.5</v>
      </c>
      <c r="AI7">
        <v>51</v>
      </c>
      <c r="AJ7" s="16">
        <v>41</v>
      </c>
      <c r="AK7" s="15">
        <f>(AI7+AJ7)*0.7+AH7</f>
        <v>90.899999999999991</v>
      </c>
      <c r="AL7" s="16">
        <v>100</v>
      </c>
      <c r="AM7" s="16">
        <v>8</v>
      </c>
      <c r="AN7" s="13"/>
      <c r="AO7" s="14">
        <v>2</v>
      </c>
      <c r="AP7" s="14">
        <v>7</v>
      </c>
      <c r="AQ7" s="13">
        <v>16</v>
      </c>
      <c r="AR7" s="14">
        <v>100</v>
      </c>
      <c r="AS7" s="13">
        <v>20</v>
      </c>
      <c r="AT7" s="14">
        <v>8.5</v>
      </c>
      <c r="AU7" s="14">
        <v>100</v>
      </c>
      <c r="AV7" s="14">
        <v>9.5</v>
      </c>
      <c r="AW7" s="14">
        <v>98</v>
      </c>
      <c r="AX7" s="13">
        <v>18</v>
      </c>
      <c r="AY7" s="11">
        <v>4</v>
      </c>
      <c r="AZ7" s="14">
        <v>100</v>
      </c>
      <c r="BA7" s="11">
        <v>2</v>
      </c>
      <c r="BB7" s="14">
        <v>42</v>
      </c>
      <c r="BC7" s="14">
        <v>37.5</v>
      </c>
      <c r="BD7" s="14">
        <v>28</v>
      </c>
      <c r="BE7" s="15">
        <f>(BB7+BC7)*0.7+BD7</f>
        <v>83.65</v>
      </c>
      <c r="BF7" s="17">
        <v>50</v>
      </c>
      <c r="BG7" s="17">
        <v>20</v>
      </c>
      <c r="BH7" s="17">
        <v>18</v>
      </c>
      <c r="BI7" s="17">
        <v>10</v>
      </c>
      <c r="BJ7" s="18">
        <f>SUM(BF7:BI7)</f>
        <v>98</v>
      </c>
      <c r="BK7" s="15">
        <v>66</v>
      </c>
      <c r="BL7" s="15">
        <v>24.5</v>
      </c>
      <c r="BM7" s="14"/>
      <c r="BN7" s="14">
        <v>20</v>
      </c>
      <c r="BO7" s="14"/>
      <c r="BP7" s="14">
        <v>108.33329999999999</v>
      </c>
      <c r="BQ7">
        <v>91.799166666666665</v>
      </c>
      <c r="BS7" s="19">
        <f>(G7+I7+L7*0.5+M7+U7+Z7*0.5+AA7*0.5+AF7+AM7+AP7+AT7+AV7+BN7)*0.5+BQ7*0.5</f>
        <v>104.27458333333334</v>
      </c>
      <c r="BT7" s="19">
        <f>((D7+H7+N7+V7+AC7+AE7+AN7+AQ7+AS7+AX7)*5/9*10/22+BP7*12/22)*0.8+((B7+C7+S7+X7+AD7+AY7+BA7)/0.46)*0.2</f>
        <v>100.59067495827844</v>
      </c>
      <c r="BU7" s="19">
        <f>(F7+K7+O7+T7+W7+Y7+AB7+AL7+AR7+AU7+AW7+AZ7)/12</f>
        <v>99.583333333333329</v>
      </c>
      <c r="BV7" s="22">
        <v>100.30769230769231</v>
      </c>
      <c r="BW7" s="19">
        <f>((P7+Q7)*0.7+R7+AK7+BE7+BJ7)/4</f>
        <v>89.875</v>
      </c>
      <c r="BX7" s="19">
        <f>SUM(BK7:BM7)</f>
        <v>90.5</v>
      </c>
      <c r="BY7" s="20">
        <f>(BW7*0.4+BU7*0.1+BT7*0.1+BS7*0.1+BV7*0.1+BX7*0.2)</f>
        <v>94.525628393263759</v>
      </c>
    </row>
    <row r="8" spans="1:77">
      <c r="A8" s="9">
        <v>80109</v>
      </c>
      <c r="B8" s="11">
        <v>20</v>
      </c>
      <c r="C8" s="11">
        <v>9</v>
      </c>
      <c r="D8" s="13">
        <v>17</v>
      </c>
      <c r="E8" s="14">
        <v>2</v>
      </c>
      <c r="F8" s="14">
        <v>100</v>
      </c>
      <c r="G8" s="14">
        <v>8</v>
      </c>
      <c r="H8" s="13">
        <v>18</v>
      </c>
      <c r="I8" s="14">
        <v>10</v>
      </c>
      <c r="J8" s="14">
        <v>4</v>
      </c>
      <c r="K8" s="14">
        <v>100</v>
      </c>
      <c r="L8" s="14">
        <v>10</v>
      </c>
      <c r="M8" s="14">
        <v>8.5</v>
      </c>
      <c r="N8" s="13">
        <v>20</v>
      </c>
      <c r="O8" s="14">
        <v>96</v>
      </c>
      <c r="P8" s="15">
        <v>77</v>
      </c>
      <c r="Q8" s="15">
        <v>10</v>
      </c>
      <c r="R8" s="14">
        <v>28.5</v>
      </c>
      <c r="S8" s="11">
        <v>4</v>
      </c>
      <c r="T8" s="14">
        <v>96</v>
      </c>
      <c r="U8" s="14">
        <v>10</v>
      </c>
      <c r="V8" s="13">
        <v>20</v>
      </c>
      <c r="W8" s="14">
        <v>97</v>
      </c>
      <c r="X8" s="11">
        <v>4</v>
      </c>
      <c r="Y8" s="14">
        <v>100</v>
      </c>
      <c r="Z8" s="14">
        <v>10</v>
      </c>
      <c r="AA8" s="14">
        <v>9</v>
      </c>
      <c r="AB8" s="14">
        <v>100</v>
      </c>
      <c r="AC8" s="13">
        <v>14</v>
      </c>
      <c r="AD8" s="11">
        <v>2</v>
      </c>
      <c r="AE8" s="13">
        <v>17.5</v>
      </c>
      <c r="AF8" s="14">
        <v>9.5</v>
      </c>
      <c r="AG8" s="14">
        <v>2</v>
      </c>
      <c r="AH8" s="14">
        <v>29.5</v>
      </c>
      <c r="AI8">
        <v>45</v>
      </c>
      <c r="AJ8" s="16">
        <v>41</v>
      </c>
      <c r="AK8" s="15">
        <f>(AI8+AJ8)*0.7+AH8</f>
        <v>89.699999999999989</v>
      </c>
      <c r="AL8" s="16">
        <v>100</v>
      </c>
      <c r="AM8" s="14">
        <v>10</v>
      </c>
      <c r="AN8" s="13">
        <v>18</v>
      </c>
      <c r="AO8" s="14">
        <v>2</v>
      </c>
      <c r="AP8" s="14">
        <v>7.5</v>
      </c>
      <c r="AQ8" s="13"/>
      <c r="AR8" s="14">
        <v>100</v>
      </c>
      <c r="AS8" s="13">
        <v>17</v>
      </c>
      <c r="AT8" s="14">
        <v>7</v>
      </c>
      <c r="AU8" s="14">
        <v>100</v>
      </c>
      <c r="AV8" s="14">
        <v>9</v>
      </c>
      <c r="AW8" s="14">
        <v>100</v>
      </c>
      <c r="AX8" s="13">
        <v>20</v>
      </c>
      <c r="AY8" s="11">
        <v>4</v>
      </c>
      <c r="AZ8" s="14">
        <v>100</v>
      </c>
      <c r="BA8" s="11">
        <v>2</v>
      </c>
      <c r="BB8" s="14">
        <v>56</v>
      </c>
      <c r="BC8" s="14">
        <v>37</v>
      </c>
      <c r="BD8" s="14">
        <v>27</v>
      </c>
      <c r="BE8" s="15">
        <f>(BB8+BC8)*0.7+BD8</f>
        <v>92.1</v>
      </c>
      <c r="BF8" s="17">
        <v>49</v>
      </c>
      <c r="BG8" s="17">
        <v>20</v>
      </c>
      <c r="BH8" s="17">
        <v>19</v>
      </c>
      <c r="BI8" s="17">
        <v>11</v>
      </c>
      <c r="BJ8" s="18">
        <f>SUM(BF8:BI8)</f>
        <v>99</v>
      </c>
      <c r="BK8" s="15">
        <v>66</v>
      </c>
      <c r="BL8" s="15">
        <v>19</v>
      </c>
      <c r="BM8" s="14"/>
      <c r="BN8" s="14">
        <v>20</v>
      </c>
      <c r="BO8" s="14"/>
      <c r="BP8" s="14">
        <v>108.33329999999999</v>
      </c>
      <c r="BQ8">
        <v>89.576666666666668</v>
      </c>
      <c r="BS8" s="19">
        <f>(G8+I8+L8*0.5+M8+U8+Z8*0.5+AA8*0.5+AF8+AM8+AP8+AT8+AV8+BN8)*0.5+BQ8*0.5</f>
        <v>101.78833333333333</v>
      </c>
      <c r="BT8" s="19">
        <f>((D8+H8+N8+V8+AC8+AE8+AN8+AQ8+AS8+AX8)*5/9*10/22+BP8*12/22)*0.8+((B8+C8+S8+X8+AD8+AY8+BA8)/0.46)*0.2</f>
        <v>99.464192744839693</v>
      </c>
      <c r="BU8" s="19">
        <f>(F8+K8+O8+T8+W8+Y8+AB8+AL8+AR8+AU8+AW8+AZ8)/12</f>
        <v>99.083333333333329</v>
      </c>
      <c r="BV8" s="19">
        <v>100.15384615384616</v>
      </c>
      <c r="BW8" s="19">
        <f>((P8+Q8)*0.7+R8+AK8+BE8+BJ8)/4</f>
        <v>92.55</v>
      </c>
      <c r="BX8" s="19">
        <f>SUM(BK8:BM8)</f>
        <v>85</v>
      </c>
      <c r="BY8" s="20">
        <f>(BW8*0.4+BU8*0.1+BT8*0.1+BS8*0.1+BV8*0.1+BX8*0.2)</f>
        <v>94.068970556535263</v>
      </c>
    </row>
    <row r="9" spans="1:77">
      <c r="A9" s="6">
        <v>22393</v>
      </c>
      <c r="B9" s="11">
        <v>20</v>
      </c>
      <c r="C9" s="21">
        <v>8</v>
      </c>
      <c r="D9" s="13">
        <v>19</v>
      </c>
      <c r="E9" s="14">
        <v>2</v>
      </c>
      <c r="F9" s="14">
        <v>100</v>
      </c>
      <c r="G9" s="14">
        <v>10</v>
      </c>
      <c r="H9" s="13">
        <v>19.5</v>
      </c>
      <c r="I9" s="14">
        <v>10</v>
      </c>
      <c r="J9" s="14">
        <v>4</v>
      </c>
      <c r="K9" s="14">
        <v>100</v>
      </c>
      <c r="L9" s="14">
        <v>10</v>
      </c>
      <c r="M9" s="14">
        <v>9</v>
      </c>
      <c r="N9" s="13">
        <v>20</v>
      </c>
      <c r="O9" s="14">
        <v>99</v>
      </c>
      <c r="P9" s="15">
        <v>77</v>
      </c>
      <c r="Q9" s="15">
        <v>10</v>
      </c>
      <c r="R9" s="14">
        <v>24.5</v>
      </c>
      <c r="S9" s="11">
        <v>4</v>
      </c>
      <c r="T9" s="14">
        <v>100</v>
      </c>
      <c r="U9" s="14">
        <v>10</v>
      </c>
      <c r="V9" s="13">
        <v>19</v>
      </c>
      <c r="W9" s="14">
        <v>97</v>
      </c>
      <c r="X9" s="11">
        <v>4</v>
      </c>
      <c r="Y9" s="14">
        <v>100</v>
      </c>
      <c r="Z9" s="14">
        <v>9</v>
      </c>
      <c r="AA9" s="14">
        <v>8</v>
      </c>
      <c r="AB9" s="14">
        <v>100</v>
      </c>
      <c r="AC9" s="13">
        <v>20</v>
      </c>
      <c r="AD9" s="11">
        <v>2</v>
      </c>
      <c r="AE9" s="13">
        <v>20</v>
      </c>
      <c r="AF9" s="14">
        <v>9.5</v>
      </c>
      <c r="AG9" s="14">
        <v>2</v>
      </c>
      <c r="AH9" s="14">
        <v>28</v>
      </c>
      <c r="AI9">
        <v>45</v>
      </c>
      <c r="AJ9" s="16">
        <v>41</v>
      </c>
      <c r="AK9" s="15">
        <f>(AI9+AJ9)*0.7+AH9</f>
        <v>88.199999999999989</v>
      </c>
      <c r="AL9" s="16">
        <v>100</v>
      </c>
      <c r="AM9" s="16">
        <v>8</v>
      </c>
      <c r="AN9" s="13">
        <v>20</v>
      </c>
      <c r="AO9" s="14">
        <v>2</v>
      </c>
      <c r="AP9" s="14">
        <v>8.5</v>
      </c>
      <c r="AQ9" s="13">
        <v>16</v>
      </c>
      <c r="AR9" s="14">
        <v>100</v>
      </c>
      <c r="AS9" s="13"/>
      <c r="AT9" s="14">
        <v>9</v>
      </c>
      <c r="AU9" s="14">
        <v>100</v>
      </c>
      <c r="AV9" s="14">
        <v>10</v>
      </c>
      <c r="AW9" s="14">
        <v>100</v>
      </c>
      <c r="AX9" s="13">
        <v>20</v>
      </c>
      <c r="AY9" s="11">
        <v>4</v>
      </c>
      <c r="AZ9" s="14">
        <v>100</v>
      </c>
      <c r="BA9" s="11">
        <v>2</v>
      </c>
      <c r="BB9" s="14">
        <v>35</v>
      </c>
      <c r="BC9" s="14">
        <v>28.5</v>
      </c>
      <c r="BD9" s="14">
        <v>30</v>
      </c>
      <c r="BE9" s="15">
        <f>(BB9+BC9)*0.7+BD9</f>
        <v>74.449999999999989</v>
      </c>
      <c r="BF9" s="17">
        <v>51</v>
      </c>
      <c r="BG9" s="17">
        <v>20</v>
      </c>
      <c r="BH9" s="17">
        <v>18</v>
      </c>
      <c r="BI9" s="17">
        <v>10</v>
      </c>
      <c r="BJ9" s="18">
        <f>SUM(BF9:BI9)</f>
        <v>99</v>
      </c>
      <c r="BK9" s="15">
        <v>70</v>
      </c>
      <c r="BL9" s="15">
        <v>15.5</v>
      </c>
      <c r="BM9" s="15">
        <v>3</v>
      </c>
      <c r="BN9" s="14">
        <v>20</v>
      </c>
      <c r="BO9" s="14"/>
      <c r="BP9" s="14">
        <v>116.66666666666667</v>
      </c>
      <c r="BQ9">
        <v>93.374166666666682</v>
      </c>
      <c r="BS9" s="19">
        <f>(G9+I9+L9*0.5+M9+U9+Z9*0.5+AA9*0.5+AF9+AM9+AP9+AT9+AV9+BN9)*0.5+BQ9*0.5</f>
        <v>105.43708333333333</v>
      </c>
      <c r="BT9" s="19">
        <f>((D9+H9+N9+V9+AC9+AE9+AN9+AQ9+AS9+AX9)*5/9*10/22+BP9*12/22)*0.8+((B9+C9+S9+X9+AD9+AY9+BA9)/0.46)*0.2</f>
        <v>105.09003074220465</v>
      </c>
      <c r="BU9" s="19">
        <f>(F9+K9+O9+T9+W9+Y9+AB9+AL9+AR9+AU9+AW9+AZ9)/12</f>
        <v>99.666666666666671</v>
      </c>
      <c r="BV9" s="19">
        <v>99.615384615384613</v>
      </c>
      <c r="BW9" s="19">
        <f>((P9+Q9)*0.7+R9+AK9+BE9+BJ9)/4</f>
        <v>86.762499999999989</v>
      </c>
      <c r="BX9" s="19">
        <f>SUM(BK9:BM9)</f>
        <v>88.5</v>
      </c>
      <c r="BY9" s="20">
        <f>(BW9*0.4+BU9*0.1+BT9*0.1+BS9*0.1+BV9*0.1+BX9*0.2)</f>
        <v>93.385916535758938</v>
      </c>
    </row>
    <row r="10" spans="1:77">
      <c r="A10" s="9">
        <v>80517</v>
      </c>
      <c r="B10" s="10">
        <v>20</v>
      </c>
      <c r="C10" s="11">
        <v>9</v>
      </c>
      <c r="D10" s="13">
        <v>19.5</v>
      </c>
      <c r="E10" s="14">
        <v>2</v>
      </c>
      <c r="F10" s="14">
        <v>100</v>
      </c>
      <c r="G10" s="14">
        <v>10</v>
      </c>
      <c r="H10" s="13">
        <v>20</v>
      </c>
      <c r="I10" s="14">
        <v>10</v>
      </c>
      <c r="J10" s="14">
        <v>4</v>
      </c>
      <c r="K10" s="14">
        <v>100</v>
      </c>
      <c r="L10" s="14">
        <v>10</v>
      </c>
      <c r="M10" s="14">
        <v>10</v>
      </c>
      <c r="N10" s="13">
        <v>20</v>
      </c>
      <c r="O10" s="14">
        <v>100</v>
      </c>
      <c r="P10" s="15">
        <v>84</v>
      </c>
      <c r="Q10" s="15">
        <v>10</v>
      </c>
      <c r="R10" s="14">
        <v>24.5</v>
      </c>
      <c r="S10" s="11">
        <v>4</v>
      </c>
      <c r="T10" s="14">
        <v>97</v>
      </c>
      <c r="U10" s="14">
        <v>9</v>
      </c>
      <c r="V10" s="13">
        <v>18.5</v>
      </c>
      <c r="W10" s="14">
        <v>100</v>
      </c>
      <c r="X10" s="11">
        <v>4</v>
      </c>
      <c r="Y10" s="14">
        <v>100</v>
      </c>
      <c r="Z10" s="14">
        <v>9</v>
      </c>
      <c r="AA10" s="14">
        <v>9.5</v>
      </c>
      <c r="AB10" s="14">
        <v>100</v>
      </c>
      <c r="AC10" s="13">
        <v>20</v>
      </c>
      <c r="AD10" s="11">
        <v>2</v>
      </c>
      <c r="AE10" s="13">
        <v>20</v>
      </c>
      <c r="AF10" s="14">
        <v>9</v>
      </c>
      <c r="AG10" s="14">
        <v>2</v>
      </c>
      <c r="AH10" s="14">
        <v>29</v>
      </c>
      <c r="AI10">
        <v>54</v>
      </c>
      <c r="AJ10" s="16">
        <v>38.5</v>
      </c>
      <c r="AK10" s="15">
        <f>(AI10+AJ10)*0.7+AH10</f>
        <v>93.75</v>
      </c>
      <c r="AL10" s="16">
        <v>100</v>
      </c>
      <c r="AM10" s="14">
        <v>8</v>
      </c>
      <c r="AN10" s="13"/>
      <c r="AO10" s="14">
        <v>2</v>
      </c>
      <c r="AP10" s="14">
        <v>10</v>
      </c>
      <c r="AQ10" s="13">
        <v>18</v>
      </c>
      <c r="AR10" s="14">
        <v>100</v>
      </c>
      <c r="AS10" s="13">
        <v>17</v>
      </c>
      <c r="AT10" s="14">
        <v>8.5</v>
      </c>
      <c r="AU10" s="14">
        <v>100</v>
      </c>
      <c r="AV10" s="14">
        <v>10</v>
      </c>
      <c r="AW10" s="14">
        <v>100</v>
      </c>
      <c r="AX10" s="13">
        <v>20</v>
      </c>
      <c r="AY10" s="11">
        <v>4</v>
      </c>
      <c r="AZ10" s="14">
        <v>100</v>
      </c>
      <c r="BA10" s="11">
        <v>2</v>
      </c>
      <c r="BB10" s="14">
        <v>38.5</v>
      </c>
      <c r="BC10" s="14">
        <v>36.5</v>
      </c>
      <c r="BD10" s="14">
        <v>28</v>
      </c>
      <c r="BE10" s="15">
        <f>(BB10+BC10)*0.7+BD10</f>
        <v>80.5</v>
      </c>
      <c r="BF10" s="17">
        <v>27</v>
      </c>
      <c r="BG10" s="17">
        <v>20</v>
      </c>
      <c r="BH10" s="17">
        <v>19</v>
      </c>
      <c r="BI10" s="17">
        <v>10</v>
      </c>
      <c r="BJ10" s="18">
        <f>SUM(BF10:BI10)</f>
        <v>76</v>
      </c>
      <c r="BK10" s="15">
        <v>66</v>
      </c>
      <c r="BL10" s="15">
        <v>14.5</v>
      </c>
      <c r="BM10" s="15">
        <v>10</v>
      </c>
      <c r="BN10" s="14">
        <v>20</v>
      </c>
      <c r="BO10" s="14"/>
      <c r="BP10" s="14">
        <v>100</v>
      </c>
      <c r="BQ10">
        <v>97.045833333333334</v>
      </c>
      <c r="BS10" s="19">
        <f>(G10+I10+L10*0.5+M10+U10+Z10*0.5+AA10*0.5+AF10+AM10+AP10+AT10+AV10+BN10)*0.5+BQ10*0.5</f>
        <v>107.89791666666667</v>
      </c>
      <c r="BT10" s="19">
        <f>((D10+H10+N10+V10+AC10+AE10+AN10+AQ10+AS10+AX10)*5/9*10/22+BP10*12/22)*0.8+((B10+C10+S10+X10+AD10+AY10+BA10)/0.46)*0.2</f>
        <v>98.151075977162947</v>
      </c>
      <c r="BU10" s="19">
        <f>(F10+K10+O10+T10+W10+Y10+AB10+AL10+AR10+AU10+AW10+AZ10)/12</f>
        <v>99.75</v>
      </c>
      <c r="BV10" s="19">
        <v>99.84615384615384</v>
      </c>
      <c r="BW10" s="19">
        <f>((P10+Q10)*0.7+R10+AK10+BE10+BJ10)/4</f>
        <v>85.137500000000003</v>
      </c>
      <c r="BX10" s="19">
        <f>SUM(BK10:BM10)</f>
        <v>90.5</v>
      </c>
      <c r="BY10" s="20">
        <f>(BW10*0.4+BU10*0.1+BT10*0.1+BS10*0.1+BV10*0.1+BX10*0.2)</f>
        <v>92.719514648998341</v>
      </c>
    </row>
    <row r="11" spans="1:77">
      <c r="A11" s="9">
        <v>71791</v>
      </c>
      <c r="B11" s="11">
        <v>20</v>
      </c>
      <c r="C11" s="21">
        <v>8</v>
      </c>
      <c r="D11" s="13">
        <v>19</v>
      </c>
      <c r="E11" s="14">
        <v>2</v>
      </c>
      <c r="F11" s="14">
        <v>100</v>
      </c>
      <c r="G11" s="14">
        <v>10</v>
      </c>
      <c r="H11" s="13">
        <v>19</v>
      </c>
      <c r="I11" s="14">
        <v>10</v>
      </c>
      <c r="J11" s="14">
        <v>4</v>
      </c>
      <c r="K11" s="14">
        <v>100</v>
      </c>
      <c r="L11" s="14">
        <v>10</v>
      </c>
      <c r="M11" s="14">
        <v>10</v>
      </c>
      <c r="N11" s="13">
        <v>16</v>
      </c>
      <c r="O11" s="14">
        <v>100</v>
      </c>
      <c r="P11" s="15">
        <v>63</v>
      </c>
      <c r="Q11" s="15">
        <v>10</v>
      </c>
      <c r="R11" s="14">
        <v>27.75</v>
      </c>
      <c r="S11" s="11">
        <v>4</v>
      </c>
      <c r="T11" s="14">
        <v>100</v>
      </c>
      <c r="U11" s="14">
        <v>10</v>
      </c>
      <c r="V11" s="13">
        <v>16</v>
      </c>
      <c r="W11" s="14">
        <v>100</v>
      </c>
      <c r="X11" s="11">
        <v>4</v>
      </c>
      <c r="Y11" s="14">
        <v>100</v>
      </c>
      <c r="Z11" s="14">
        <v>10</v>
      </c>
      <c r="AA11" s="14">
        <v>8.5</v>
      </c>
      <c r="AB11" s="14">
        <v>100</v>
      </c>
      <c r="AC11" s="13">
        <v>20</v>
      </c>
      <c r="AD11" s="11">
        <v>2</v>
      </c>
      <c r="AE11" s="13">
        <v>18</v>
      </c>
      <c r="AF11" s="14">
        <v>8.5</v>
      </c>
      <c r="AG11" s="14">
        <v>2</v>
      </c>
      <c r="AH11" s="14">
        <v>29</v>
      </c>
      <c r="AI11">
        <v>54</v>
      </c>
      <c r="AJ11" s="16">
        <v>41</v>
      </c>
      <c r="AK11" s="15">
        <f>(AI11+AJ11)*0.7+AH11</f>
        <v>95.5</v>
      </c>
      <c r="AL11" s="16">
        <v>100</v>
      </c>
      <c r="AM11" s="16">
        <v>10</v>
      </c>
      <c r="AN11" s="13">
        <v>20</v>
      </c>
      <c r="AO11" s="14">
        <v>2</v>
      </c>
      <c r="AP11" s="14">
        <v>9</v>
      </c>
      <c r="AQ11" s="13"/>
      <c r="AR11" s="14">
        <v>100</v>
      </c>
      <c r="AS11" s="13">
        <v>20</v>
      </c>
      <c r="AT11" s="14">
        <v>6</v>
      </c>
      <c r="AU11" s="14">
        <v>100</v>
      </c>
      <c r="AV11" s="14">
        <v>9.5</v>
      </c>
      <c r="AW11" s="14">
        <v>100</v>
      </c>
      <c r="AX11" s="13">
        <v>20</v>
      </c>
      <c r="AY11" s="11">
        <v>4</v>
      </c>
      <c r="AZ11" s="14">
        <v>100</v>
      </c>
      <c r="BA11" s="11">
        <v>2</v>
      </c>
      <c r="BB11" s="14">
        <v>45.5</v>
      </c>
      <c r="BC11" s="14">
        <v>36</v>
      </c>
      <c r="BD11" s="14">
        <v>30</v>
      </c>
      <c r="BE11" s="15">
        <f>(BB11+BC11)*0.7+BD11</f>
        <v>87.05</v>
      </c>
      <c r="BF11" s="17">
        <v>49</v>
      </c>
      <c r="BG11" s="17">
        <v>20</v>
      </c>
      <c r="BH11" s="17">
        <v>20</v>
      </c>
      <c r="BI11" s="17">
        <v>10</v>
      </c>
      <c r="BJ11" s="18">
        <f>SUM(BF11:BI11)</f>
        <v>99</v>
      </c>
      <c r="BK11" s="15">
        <v>64</v>
      </c>
      <c r="BL11" s="15">
        <v>17</v>
      </c>
      <c r="BM11" s="14"/>
      <c r="BN11" s="14">
        <v>20</v>
      </c>
      <c r="BO11" s="14"/>
      <c r="BP11" s="14">
        <v>100</v>
      </c>
      <c r="BQ11">
        <v>97.089999999999989</v>
      </c>
      <c r="BS11" s="19">
        <f>(G11+I11+L11*0.5+M11+U11+Z11*0.5+AA11*0.5+AF11+AM11+AP11+AT11+AV11+BN11)*0.5+BQ11*0.5</f>
        <v>107.16999999999999</v>
      </c>
      <c r="BT11" s="19">
        <f>((D11+H11+N11+V11+AC11+AE11+AN11+AQ11+AS11+AX11)*5/9*10/22+BP11*12/22)*0.8+((B11+C11+S11+X11+AD11+AY11+BA11)/0.46)*0.2</f>
        <v>96.70619235836628</v>
      </c>
      <c r="BU11" s="19">
        <f>(F11+K11+O11+T11+W11+Y11+AB11+AL11+AR11+AU11+AW11+AZ11)/12</f>
        <v>100</v>
      </c>
      <c r="BV11" s="19">
        <v>97.615384615384613</v>
      </c>
      <c r="BW11" s="19">
        <f>((P11+Q11)*0.7+R11+AK11+BE11+BJ11)/4</f>
        <v>90.1</v>
      </c>
      <c r="BX11" s="19">
        <f>SUM(BK11:BM11)</f>
        <v>81</v>
      </c>
      <c r="BY11" s="20">
        <f>(BW11*0.4+BU11*0.1+BT11*0.1+BS11*0.1+BV11*0.1+BX11*0.2)</f>
        <v>92.389157697375097</v>
      </c>
    </row>
    <row r="12" spans="1:77">
      <c r="A12" s="6">
        <v>20514</v>
      </c>
      <c r="B12" s="11">
        <v>20</v>
      </c>
      <c r="C12" s="21">
        <v>9.5</v>
      </c>
      <c r="D12" s="13">
        <v>18.5</v>
      </c>
      <c r="E12" s="14">
        <v>2</v>
      </c>
      <c r="F12" s="14">
        <v>98</v>
      </c>
      <c r="G12" s="14">
        <v>10</v>
      </c>
      <c r="H12" s="13">
        <v>19.5</v>
      </c>
      <c r="I12" s="14">
        <v>10</v>
      </c>
      <c r="J12" s="14">
        <v>4</v>
      </c>
      <c r="K12" s="14">
        <v>100</v>
      </c>
      <c r="L12" s="14">
        <v>10</v>
      </c>
      <c r="M12" s="14">
        <v>8</v>
      </c>
      <c r="N12" s="13">
        <v>20</v>
      </c>
      <c r="O12" s="14">
        <v>98</v>
      </c>
      <c r="P12" s="15">
        <v>80.5</v>
      </c>
      <c r="Q12" s="15">
        <v>10</v>
      </c>
      <c r="R12" s="14">
        <v>24</v>
      </c>
      <c r="S12" s="11"/>
      <c r="T12" s="14">
        <v>100</v>
      </c>
      <c r="U12" s="14">
        <v>9</v>
      </c>
      <c r="V12" s="13">
        <v>20</v>
      </c>
      <c r="W12" s="14">
        <v>97</v>
      </c>
      <c r="X12" s="11">
        <v>4</v>
      </c>
      <c r="Y12" s="14">
        <v>98</v>
      </c>
      <c r="Z12" s="14">
        <v>10</v>
      </c>
      <c r="AA12" s="14">
        <v>7.5</v>
      </c>
      <c r="AB12" s="14">
        <v>95</v>
      </c>
      <c r="AC12" s="13">
        <v>20</v>
      </c>
      <c r="AD12" s="11">
        <v>2</v>
      </c>
      <c r="AE12" s="13"/>
      <c r="AF12" s="14">
        <v>9.25</v>
      </c>
      <c r="AG12" s="14">
        <v>2</v>
      </c>
      <c r="AH12" s="14">
        <v>26</v>
      </c>
      <c r="AI12">
        <v>45</v>
      </c>
      <c r="AJ12" s="16">
        <v>42</v>
      </c>
      <c r="AK12" s="15">
        <f>(AI12+AJ12)*0.7+AH12</f>
        <v>86.9</v>
      </c>
      <c r="AL12" s="16">
        <v>100</v>
      </c>
      <c r="AM12" s="16">
        <v>7</v>
      </c>
      <c r="AN12" s="13">
        <v>20</v>
      </c>
      <c r="AO12" s="14"/>
      <c r="AP12" s="14">
        <v>7.5</v>
      </c>
      <c r="AQ12" s="13">
        <v>17</v>
      </c>
      <c r="AR12" s="14">
        <v>100</v>
      </c>
      <c r="AS12" s="13">
        <v>18</v>
      </c>
      <c r="AT12" s="14">
        <v>8</v>
      </c>
      <c r="AU12" s="14">
        <v>100</v>
      </c>
      <c r="AV12" s="14">
        <v>10</v>
      </c>
      <c r="AW12" s="14">
        <v>100</v>
      </c>
      <c r="AX12" s="13">
        <v>18</v>
      </c>
      <c r="AY12" s="11">
        <v>4</v>
      </c>
      <c r="AZ12" s="14">
        <v>100</v>
      </c>
      <c r="BA12" s="11"/>
      <c r="BB12" s="14">
        <v>52.5</v>
      </c>
      <c r="BC12" s="14">
        <v>37</v>
      </c>
      <c r="BD12" s="14">
        <v>27</v>
      </c>
      <c r="BE12" s="15">
        <f>(BB12+BC12)*0.7+BD12</f>
        <v>89.65</v>
      </c>
      <c r="BF12" s="17">
        <v>34</v>
      </c>
      <c r="BG12" s="17">
        <v>20</v>
      </c>
      <c r="BH12" s="17">
        <v>18</v>
      </c>
      <c r="BI12" s="17">
        <v>10</v>
      </c>
      <c r="BJ12" s="18">
        <f>SUM(BF12:BI12)</f>
        <v>82</v>
      </c>
      <c r="BK12" s="15">
        <v>62</v>
      </c>
      <c r="BL12" s="15">
        <v>22</v>
      </c>
      <c r="BM12" s="14"/>
      <c r="BN12" s="14">
        <v>20</v>
      </c>
      <c r="BO12" s="14"/>
      <c r="BP12" s="14">
        <v>108.33333333333333</v>
      </c>
      <c r="BQ12">
        <v>93.521666666666661</v>
      </c>
      <c r="BS12" s="19">
        <f>(G12+I12+L12*0.5+M12+U12+Z12*0.5+AA12*0.5+AF12+AM12+AP12+AT12+AV12+BN12)*0.5+BQ12*0.5</f>
        <v>103.01083333333332</v>
      </c>
      <c r="BT12" s="19">
        <f>((D12+H12+N12+V12+AC12+AE12+AN12+AQ12+AS12+AX12)*5/9*10/22+BP12*12/22)*0.8+((B12+C12+S12+X12+AD12+AY12+BA12)/0.46)*0.2</f>
        <v>98.992094861660092</v>
      </c>
      <c r="BU12" s="19">
        <f>(F12+K12+O12+T12+W12+Y12+AB12+AL12+AR12+AU12+AW12+AZ12)/12</f>
        <v>98.833333333333329</v>
      </c>
      <c r="BV12" s="19">
        <v>98.692307692307693</v>
      </c>
      <c r="BW12" s="19">
        <f>((P12+Q12)*0.7+R12+AK12+BE12+BJ12)/4</f>
        <v>86.474999999999994</v>
      </c>
      <c r="BX12" s="19">
        <f>SUM(BK12:BM12)</f>
        <v>84</v>
      </c>
      <c r="BY12" s="20">
        <f>(BW12*0.4+BU12*0.1+BT12*0.1+BS12*0.1+BV12*0.1+BX12*0.2)</f>
        <v>91.342856922063433</v>
      </c>
    </row>
    <row r="13" spans="1:77">
      <c r="A13" s="9">
        <v>80908</v>
      </c>
      <c r="B13" s="11">
        <v>20</v>
      </c>
      <c r="C13" s="21">
        <v>9.5</v>
      </c>
      <c r="D13" s="13">
        <v>18.5</v>
      </c>
      <c r="E13" s="14">
        <v>2</v>
      </c>
      <c r="F13" s="14">
        <v>100</v>
      </c>
      <c r="G13" s="14">
        <v>10</v>
      </c>
      <c r="H13" s="13">
        <v>17.5</v>
      </c>
      <c r="I13" s="14">
        <v>10</v>
      </c>
      <c r="J13" s="14">
        <v>4</v>
      </c>
      <c r="K13" s="14">
        <v>100</v>
      </c>
      <c r="L13" s="14">
        <v>10</v>
      </c>
      <c r="M13" s="14">
        <v>9</v>
      </c>
      <c r="N13" s="13">
        <v>18</v>
      </c>
      <c r="O13" s="14">
        <v>100</v>
      </c>
      <c r="P13" s="15">
        <v>73.5</v>
      </c>
      <c r="Q13" s="15">
        <v>10</v>
      </c>
      <c r="R13" s="14">
        <v>19.75</v>
      </c>
      <c r="S13" s="11">
        <v>4</v>
      </c>
      <c r="T13" s="14">
        <v>98</v>
      </c>
      <c r="U13" s="14">
        <v>10</v>
      </c>
      <c r="V13" s="13">
        <v>17</v>
      </c>
      <c r="W13" s="14">
        <v>100</v>
      </c>
      <c r="X13" s="11">
        <v>4</v>
      </c>
      <c r="Y13" s="14">
        <v>99</v>
      </c>
      <c r="Z13" s="14">
        <v>10</v>
      </c>
      <c r="AA13" s="14">
        <v>10</v>
      </c>
      <c r="AB13" s="14">
        <v>100</v>
      </c>
      <c r="AC13" s="13">
        <v>15</v>
      </c>
      <c r="AD13" s="11">
        <v>2</v>
      </c>
      <c r="AE13" s="13">
        <v>18</v>
      </c>
      <c r="AF13" s="14">
        <v>10</v>
      </c>
      <c r="AG13" s="14">
        <v>2</v>
      </c>
      <c r="AH13" s="14">
        <v>28</v>
      </c>
      <c r="AI13">
        <v>36</v>
      </c>
      <c r="AJ13" s="16">
        <v>43</v>
      </c>
      <c r="AK13" s="15">
        <f>(AI13+AJ13)*0.7+AH13</f>
        <v>83.3</v>
      </c>
      <c r="AL13" s="16">
        <v>100</v>
      </c>
      <c r="AM13" s="14">
        <v>10</v>
      </c>
      <c r="AN13" s="13"/>
      <c r="AO13" s="14">
        <v>2</v>
      </c>
      <c r="AP13" s="14">
        <v>8</v>
      </c>
      <c r="AQ13" s="13">
        <v>14</v>
      </c>
      <c r="AR13" s="14">
        <v>100</v>
      </c>
      <c r="AS13" s="13">
        <v>17</v>
      </c>
      <c r="AT13" s="14">
        <v>9.5</v>
      </c>
      <c r="AU13" s="14">
        <v>98</v>
      </c>
      <c r="AV13" s="14">
        <v>9</v>
      </c>
      <c r="AW13" s="14">
        <v>100</v>
      </c>
      <c r="AX13" s="13">
        <v>20</v>
      </c>
      <c r="AY13" s="11">
        <v>4</v>
      </c>
      <c r="AZ13" s="14">
        <v>98</v>
      </c>
      <c r="BA13" s="11">
        <v>2</v>
      </c>
      <c r="BB13" s="14">
        <v>49</v>
      </c>
      <c r="BC13" s="14">
        <v>30.5</v>
      </c>
      <c r="BD13" s="14">
        <v>28</v>
      </c>
      <c r="BE13" s="15">
        <f>(BB13+BC13)*0.7+BD13</f>
        <v>83.65</v>
      </c>
      <c r="BF13" s="17">
        <v>42</v>
      </c>
      <c r="BG13" s="17">
        <v>20</v>
      </c>
      <c r="BH13" s="17">
        <v>19</v>
      </c>
      <c r="BI13" s="17">
        <v>10</v>
      </c>
      <c r="BJ13" s="18">
        <f>SUM(BF13:BI13)</f>
        <v>91</v>
      </c>
      <c r="BK13" s="15">
        <v>64</v>
      </c>
      <c r="BL13" s="15">
        <v>17.5</v>
      </c>
      <c r="BM13" s="15">
        <v>5</v>
      </c>
      <c r="BN13" s="14">
        <v>20</v>
      </c>
      <c r="BO13" s="14"/>
      <c r="BP13" s="14">
        <v>108.33329999999999</v>
      </c>
      <c r="BQ13">
        <v>91.84333333333332</v>
      </c>
      <c r="BS13" s="19">
        <f>(G13+I13+L13*0.5+M13+U13+Z13*0.5+AA13*0.5+AF13+AM13+AP13+AT13+AV13+BN13)*0.5+BQ13*0.5</f>
        <v>106.17166666666665</v>
      </c>
      <c r="BT13" s="19">
        <f>((D13+H13+N13+V13+AC13+AE13+AN13+AQ13+AS13+AX13)*5/9*10/22+BP13*12/22)*0.8+((B13+C13+S13+X13+AD13+AY13+BA13)/0.46)*0.2</f>
        <v>98.368452736056199</v>
      </c>
      <c r="BU13" s="19">
        <f>(F13+K13+O13+T13+W13+Y13+AB13+AL13+AR13+AU13+AW13+AZ13)/12</f>
        <v>99.416666666666671</v>
      </c>
      <c r="BV13" s="19">
        <v>98.384615384615387</v>
      </c>
      <c r="BW13" s="19">
        <f>((P13+Q13)*0.7+R13+AK13+BE13+BJ13)/4</f>
        <v>84.037499999999994</v>
      </c>
      <c r="BX13" s="19">
        <f>SUM(BK13:BM13)</f>
        <v>86.5</v>
      </c>
      <c r="BY13" s="20">
        <f>(BW13*0.4+BU13*0.1+BT13*0.1+BS13*0.1+BV13*0.1+BX13*0.2)</f>
        <v>91.149140145400494</v>
      </c>
    </row>
    <row r="14" spans="1:77">
      <c r="A14" s="9">
        <v>66681</v>
      </c>
      <c r="B14" s="11">
        <v>20</v>
      </c>
      <c r="C14" s="21">
        <v>9.5</v>
      </c>
      <c r="D14" s="13">
        <v>19</v>
      </c>
      <c r="E14" s="14">
        <v>2</v>
      </c>
      <c r="F14" s="14">
        <v>100</v>
      </c>
      <c r="G14" s="14">
        <v>10</v>
      </c>
      <c r="H14" s="13">
        <v>17.5</v>
      </c>
      <c r="I14" s="14">
        <v>10</v>
      </c>
      <c r="J14" s="14">
        <v>4</v>
      </c>
      <c r="K14" s="14">
        <v>100</v>
      </c>
      <c r="L14" s="14">
        <v>10</v>
      </c>
      <c r="M14" s="14">
        <v>9</v>
      </c>
      <c r="N14" s="13">
        <v>19</v>
      </c>
      <c r="O14" s="14">
        <v>100</v>
      </c>
      <c r="P14" s="15">
        <v>77</v>
      </c>
      <c r="Q14" s="15">
        <v>10</v>
      </c>
      <c r="R14" s="14">
        <v>22</v>
      </c>
      <c r="S14" s="11">
        <v>4</v>
      </c>
      <c r="T14" s="14">
        <v>100</v>
      </c>
      <c r="U14" s="14">
        <v>10</v>
      </c>
      <c r="V14" s="13">
        <v>16</v>
      </c>
      <c r="W14" s="14">
        <v>100</v>
      </c>
      <c r="X14" s="11">
        <v>4</v>
      </c>
      <c r="Y14" s="14">
        <v>98</v>
      </c>
      <c r="Z14" s="14">
        <v>10</v>
      </c>
      <c r="AA14" s="14">
        <v>9.5</v>
      </c>
      <c r="AB14" s="14">
        <v>98</v>
      </c>
      <c r="AC14" s="13">
        <v>20</v>
      </c>
      <c r="AD14" s="11">
        <v>2</v>
      </c>
      <c r="AE14" s="13">
        <v>19</v>
      </c>
      <c r="AF14" s="14">
        <v>10</v>
      </c>
      <c r="AG14" s="14">
        <v>2</v>
      </c>
      <c r="AH14" s="14">
        <v>28</v>
      </c>
      <c r="AI14">
        <v>39</v>
      </c>
      <c r="AJ14" s="16">
        <v>42</v>
      </c>
      <c r="AK14" s="15">
        <f>(AI14+AJ14)*0.7+AH14</f>
        <v>84.699999999999989</v>
      </c>
      <c r="AL14" s="16">
        <v>100</v>
      </c>
      <c r="AM14" s="14">
        <v>10</v>
      </c>
      <c r="AN14" s="13">
        <v>17</v>
      </c>
      <c r="AO14" s="14">
        <v>2</v>
      </c>
      <c r="AP14" s="14">
        <v>8</v>
      </c>
      <c r="AQ14" s="13"/>
      <c r="AR14" s="14">
        <v>100</v>
      </c>
      <c r="AS14" s="13">
        <v>17</v>
      </c>
      <c r="AT14" s="14">
        <v>8.5</v>
      </c>
      <c r="AU14" s="14">
        <v>98</v>
      </c>
      <c r="AV14" s="14">
        <v>10</v>
      </c>
      <c r="AW14" s="14">
        <v>97</v>
      </c>
      <c r="AX14" s="13">
        <v>20</v>
      </c>
      <c r="AY14" s="11">
        <v>4</v>
      </c>
      <c r="AZ14" s="14">
        <v>100</v>
      </c>
      <c r="BA14" s="11">
        <v>2</v>
      </c>
      <c r="BB14" s="14">
        <v>42</v>
      </c>
      <c r="BC14" s="14">
        <v>26</v>
      </c>
      <c r="BD14" s="14">
        <v>30</v>
      </c>
      <c r="BE14" s="15">
        <f>(BB14+BC14)*0.7+BD14</f>
        <v>77.599999999999994</v>
      </c>
      <c r="BF14" s="17">
        <v>49</v>
      </c>
      <c r="BG14" s="17">
        <v>20</v>
      </c>
      <c r="BH14" s="17">
        <v>19</v>
      </c>
      <c r="BI14" s="17">
        <v>10</v>
      </c>
      <c r="BJ14" s="18">
        <f>SUM(BF14:BI14)</f>
        <v>98</v>
      </c>
      <c r="BK14" s="15">
        <v>64</v>
      </c>
      <c r="BL14" s="15">
        <v>17</v>
      </c>
      <c r="BM14" s="15">
        <v>2</v>
      </c>
      <c r="BN14" s="14">
        <v>20</v>
      </c>
      <c r="BO14" s="14"/>
      <c r="BP14" s="14">
        <v>100</v>
      </c>
      <c r="BQ14">
        <v>90.355000000000004</v>
      </c>
      <c r="BS14" s="19">
        <f>(G14+I14+L14*0.5+M14+U14+Z14*0.5+AA14*0.5+AF14+AM14+AP14+AT14+AV14+BN14)*0.5+BQ14*0.5</f>
        <v>105.30250000000001</v>
      </c>
      <c r="BT14" s="19">
        <f>((D14+H14+N14+V14+AC14+AE14+AN14+AQ14+AS14+AX14)*5/9*10/22+BP14*12/22)*0.8+((B14+C14+S14+X14+AD14+AY14+BA14)/0.46)*0.2</f>
        <v>96.651295564339051</v>
      </c>
      <c r="BU14" s="19">
        <f>(F14+K14+O14+T14+W14+Y14+AB14+AL14+AR14+AU14+AW14+AZ14)/12</f>
        <v>99.25</v>
      </c>
      <c r="BV14" s="19">
        <v>100.15384615384616</v>
      </c>
      <c r="BW14" s="19">
        <f>((P14+Q14)*0.7+R14+AK14+BE14+BJ14)/4</f>
        <v>85.8</v>
      </c>
      <c r="BX14" s="19">
        <f>SUM(BK14:BM14)</f>
        <v>83</v>
      </c>
      <c r="BY14" s="20">
        <f>(BW14*0.4+BU14*0.1+BT14*0.1+BS14*0.1+BV14*0.1+BX14*0.2)</f>
        <v>91.055764171818538</v>
      </c>
    </row>
    <row r="15" spans="1:77">
      <c r="A15" s="6">
        <v>53261</v>
      </c>
      <c r="B15" s="11">
        <v>20</v>
      </c>
      <c r="C15" s="21">
        <v>9.5</v>
      </c>
      <c r="D15" s="13">
        <v>20</v>
      </c>
      <c r="E15" s="14">
        <v>2</v>
      </c>
      <c r="F15" s="14">
        <v>100</v>
      </c>
      <c r="G15" s="14">
        <v>10</v>
      </c>
      <c r="H15" s="13">
        <v>19.5</v>
      </c>
      <c r="I15" s="14">
        <v>10</v>
      </c>
      <c r="J15" s="14">
        <v>4</v>
      </c>
      <c r="K15" s="14">
        <v>100</v>
      </c>
      <c r="L15" s="14">
        <v>10</v>
      </c>
      <c r="M15" s="14">
        <v>7</v>
      </c>
      <c r="N15" s="13">
        <v>20</v>
      </c>
      <c r="O15" s="14">
        <v>99</v>
      </c>
      <c r="P15" s="15">
        <v>80.5</v>
      </c>
      <c r="Q15" s="15">
        <v>10</v>
      </c>
      <c r="R15" s="14">
        <v>22.25</v>
      </c>
      <c r="S15" s="11">
        <v>4</v>
      </c>
      <c r="T15" s="14">
        <v>100</v>
      </c>
      <c r="U15" s="14">
        <v>9.5</v>
      </c>
      <c r="V15" s="13"/>
      <c r="W15" s="14">
        <v>97</v>
      </c>
      <c r="X15" s="11">
        <v>4</v>
      </c>
      <c r="Y15" s="14">
        <v>100</v>
      </c>
      <c r="Z15" s="14">
        <v>10</v>
      </c>
      <c r="AA15" s="14">
        <v>8.5</v>
      </c>
      <c r="AB15" s="14">
        <v>100</v>
      </c>
      <c r="AC15" s="13">
        <v>20</v>
      </c>
      <c r="AD15" s="11">
        <v>2</v>
      </c>
      <c r="AE15" s="13">
        <v>20</v>
      </c>
      <c r="AF15" s="14">
        <v>9</v>
      </c>
      <c r="AG15" s="14">
        <v>2</v>
      </c>
      <c r="AH15" s="14">
        <v>26</v>
      </c>
      <c r="AI15">
        <v>48</v>
      </c>
      <c r="AJ15" s="16">
        <v>42</v>
      </c>
      <c r="AK15" s="15">
        <f>(AI15+AJ15)*0.7+AH15</f>
        <v>89</v>
      </c>
      <c r="AL15" s="16">
        <v>100</v>
      </c>
      <c r="AM15" s="16">
        <v>8</v>
      </c>
      <c r="AN15" s="13">
        <v>10</v>
      </c>
      <c r="AO15" s="14"/>
      <c r="AP15" s="14">
        <v>8</v>
      </c>
      <c r="AQ15" s="13">
        <v>12</v>
      </c>
      <c r="AR15" s="14">
        <v>100</v>
      </c>
      <c r="AS15" s="13">
        <v>14</v>
      </c>
      <c r="AT15" s="14">
        <v>8</v>
      </c>
      <c r="AU15" s="14">
        <v>100</v>
      </c>
      <c r="AV15" s="14">
        <v>10</v>
      </c>
      <c r="AW15" s="14">
        <v>100</v>
      </c>
      <c r="AX15" s="13">
        <v>20</v>
      </c>
      <c r="AY15" s="11">
        <v>4</v>
      </c>
      <c r="AZ15" s="14">
        <v>100</v>
      </c>
      <c r="BA15" s="11">
        <v>2</v>
      </c>
      <c r="BB15" s="14">
        <v>38.5</v>
      </c>
      <c r="BC15" s="14">
        <v>34.75</v>
      </c>
      <c r="BD15" s="14"/>
      <c r="BE15" s="15">
        <f>(BB15+BC15)</f>
        <v>73.25</v>
      </c>
      <c r="BF15" s="17">
        <v>45</v>
      </c>
      <c r="BG15" s="17">
        <v>20</v>
      </c>
      <c r="BH15" s="17">
        <v>18</v>
      </c>
      <c r="BI15" s="17">
        <v>10</v>
      </c>
      <c r="BJ15" s="18">
        <f>SUM(BF15:BI15)</f>
        <v>93</v>
      </c>
      <c r="BK15" s="15">
        <v>64</v>
      </c>
      <c r="BL15" s="15">
        <v>23</v>
      </c>
      <c r="BM15" s="14"/>
      <c r="BN15" s="14">
        <v>20</v>
      </c>
      <c r="BO15" s="14"/>
      <c r="BP15" s="14">
        <v>100</v>
      </c>
      <c r="BQ15">
        <v>77.454999999999998</v>
      </c>
      <c r="BS15" s="19">
        <f>(G15+I15+L15*0.5+M15+U15+Z15*0.5+AA15*0.5+AF15+AM15+AP15+AT15+AV15+BN15)*0.5+BQ15*0.5</f>
        <v>95.602499999999992</v>
      </c>
      <c r="BT15" s="19">
        <f>((D15+H15+N15+V15+AC15+AE15+AN15+AQ15+AS15+AX15)*5/9*10/22+BP15*12/22)*0.8+((B15+C15+S15+X15+AD15+AY15+BA15)/0.46)*0.2</f>
        <v>94.833113746157238</v>
      </c>
      <c r="BU15" s="19">
        <f>(F15+K15+O15+T15+W15+Y15+AB15+AL15+AR15+AU15+AW15+AZ15)/12</f>
        <v>99.666666666666671</v>
      </c>
      <c r="BV15" s="19">
        <v>99.615384615384613</v>
      </c>
      <c r="BW15" s="19">
        <f>((P15+Q15)*0.7+R15+AK15+BE15+BJ15)/4</f>
        <v>85.212500000000006</v>
      </c>
      <c r="BX15" s="19">
        <f>SUM(BK15:BM15)</f>
        <v>87</v>
      </c>
      <c r="BY15" s="20">
        <f>(BW15*0.4+BU15*0.1+BT15*0.1+BS15*0.1+BV15*0.1+BX15*0.2)</f>
        <v>90.456766502820869</v>
      </c>
    </row>
    <row r="16" spans="1:77">
      <c r="A16" s="6">
        <v>14593</v>
      </c>
      <c r="B16" s="11">
        <v>20</v>
      </c>
      <c r="C16" s="21">
        <v>9.5</v>
      </c>
      <c r="D16" s="13">
        <v>18.5</v>
      </c>
      <c r="E16" s="14">
        <v>2</v>
      </c>
      <c r="F16" s="14">
        <v>98</v>
      </c>
      <c r="G16" s="14">
        <v>10</v>
      </c>
      <c r="H16" s="13">
        <v>19.5</v>
      </c>
      <c r="I16" s="14">
        <v>8.5</v>
      </c>
      <c r="J16" s="14">
        <v>4</v>
      </c>
      <c r="K16" s="14">
        <v>100</v>
      </c>
      <c r="L16" s="14">
        <v>10</v>
      </c>
      <c r="M16" s="14">
        <v>5</v>
      </c>
      <c r="N16" s="13">
        <v>20</v>
      </c>
      <c r="O16" s="14">
        <v>94</v>
      </c>
      <c r="P16" s="15">
        <v>77</v>
      </c>
      <c r="Q16" s="15">
        <v>10</v>
      </c>
      <c r="R16" s="14">
        <v>24</v>
      </c>
      <c r="S16" s="11">
        <v>4</v>
      </c>
      <c r="T16" s="14">
        <v>100</v>
      </c>
      <c r="U16" s="14">
        <v>10</v>
      </c>
      <c r="V16" s="13">
        <v>15</v>
      </c>
      <c r="W16" s="14">
        <v>97</v>
      </c>
      <c r="X16" s="11">
        <v>4</v>
      </c>
      <c r="Y16" s="14">
        <v>100</v>
      </c>
      <c r="Z16" s="14">
        <v>9</v>
      </c>
      <c r="AA16" s="14">
        <v>6.5</v>
      </c>
      <c r="AB16" s="14">
        <v>95</v>
      </c>
      <c r="AC16" s="13">
        <v>20</v>
      </c>
      <c r="AD16" s="11">
        <v>2</v>
      </c>
      <c r="AE16" s="13">
        <v>13.5</v>
      </c>
      <c r="AF16" s="14">
        <v>7.75</v>
      </c>
      <c r="AG16" s="14">
        <v>2</v>
      </c>
      <c r="AH16" s="14">
        <v>29</v>
      </c>
      <c r="AI16">
        <v>39</v>
      </c>
      <c r="AJ16" s="16">
        <v>42</v>
      </c>
      <c r="AK16" s="15">
        <f>(AI16+AJ16)*0.7+AH16</f>
        <v>85.699999999999989</v>
      </c>
      <c r="AL16" s="16">
        <v>100</v>
      </c>
      <c r="AM16" s="14"/>
      <c r="AN16" s="13">
        <v>18</v>
      </c>
      <c r="AO16" s="14">
        <v>2</v>
      </c>
      <c r="AP16" s="14">
        <v>6</v>
      </c>
      <c r="AQ16" s="13"/>
      <c r="AR16" s="14">
        <v>100</v>
      </c>
      <c r="AS16" s="13">
        <v>18</v>
      </c>
      <c r="AT16" s="14">
        <v>8</v>
      </c>
      <c r="AU16" s="14">
        <v>100</v>
      </c>
      <c r="AV16" s="14">
        <v>9.5</v>
      </c>
      <c r="AW16" s="14"/>
      <c r="AX16" s="13">
        <v>18</v>
      </c>
      <c r="AY16" s="11">
        <v>4</v>
      </c>
      <c r="AZ16" s="14">
        <v>100</v>
      </c>
      <c r="BA16" s="11">
        <v>2</v>
      </c>
      <c r="BB16" s="14">
        <v>49</v>
      </c>
      <c r="BC16" s="14">
        <v>29</v>
      </c>
      <c r="BD16" s="14"/>
      <c r="BE16" s="15">
        <f>(BB16+BC16)</f>
        <v>78</v>
      </c>
      <c r="BF16" s="17">
        <v>46</v>
      </c>
      <c r="BG16" s="17">
        <v>20</v>
      </c>
      <c r="BH16" s="17">
        <v>18</v>
      </c>
      <c r="BI16" s="17">
        <v>10</v>
      </c>
      <c r="BJ16" s="18">
        <f>SUM(BF16:BI16)</f>
        <v>94</v>
      </c>
      <c r="BK16" s="15">
        <v>66</v>
      </c>
      <c r="BL16" s="15">
        <v>17</v>
      </c>
      <c r="BM16" s="15">
        <v>10</v>
      </c>
      <c r="BN16" s="14">
        <v>20</v>
      </c>
      <c r="BO16" s="14"/>
      <c r="BP16" s="14">
        <v>66.666666666666671</v>
      </c>
      <c r="BQ16">
        <v>81.423333333333332</v>
      </c>
      <c r="BS16" s="19">
        <f>(G16+I16+L16*0.5+M16+U16+Z16*0.5+AA16*0.5+AF16+AM16+AP16+AT16+AV16+BN16)*0.5+BQ16*0.5</f>
        <v>89.461666666666673</v>
      </c>
      <c r="BT16" s="19">
        <f>((D16+H16+N16+V16+AC16+AE16+AN16+AQ16+AS16+AX16)*5/9*10/22+BP16*12/22)*0.8+((B16+C16+S16+X16+AD16+AY16+BA16)/0.46)*0.2</f>
        <v>81.297760210803702</v>
      </c>
      <c r="BU16" s="19">
        <f>(F16+K16+O16+T16+W16+Y16+AB16+AL16+AR16+AU16+AW16+AZ16)/11</f>
        <v>98.545454545454547</v>
      </c>
      <c r="BV16" s="19">
        <v>97.92307692307692</v>
      </c>
      <c r="BW16" s="19">
        <f>((P16+Q16)*0.7+R16+AK16+BE16+BJ16)/4</f>
        <v>85.65</v>
      </c>
      <c r="BX16" s="19">
        <f>SUM(BK16:BM16)</f>
        <v>93</v>
      </c>
      <c r="BY16" s="20">
        <f>(BW16*0.4+BU16*0.1+BT16*0.1+BS16*0.1+BV16*0.1+BX16*0.2)</f>
        <v>89.582795834600205</v>
      </c>
    </row>
    <row r="17" spans="1:77">
      <c r="A17" s="9">
        <v>52805</v>
      </c>
      <c r="B17" s="11">
        <v>20</v>
      </c>
      <c r="C17" s="11">
        <v>9.5</v>
      </c>
      <c r="D17" s="13">
        <v>19</v>
      </c>
      <c r="E17" s="14">
        <v>2</v>
      </c>
      <c r="F17" s="14">
        <v>100</v>
      </c>
      <c r="G17" s="14">
        <v>10</v>
      </c>
      <c r="H17" s="13">
        <v>19</v>
      </c>
      <c r="I17" s="14">
        <v>10</v>
      </c>
      <c r="J17" s="14">
        <v>4</v>
      </c>
      <c r="K17" s="14">
        <v>99</v>
      </c>
      <c r="L17" s="14">
        <v>10</v>
      </c>
      <c r="M17" s="14">
        <v>8</v>
      </c>
      <c r="N17" s="13">
        <v>20</v>
      </c>
      <c r="O17" s="14">
        <v>97</v>
      </c>
      <c r="P17" s="15">
        <v>77</v>
      </c>
      <c r="Q17" s="15">
        <v>10</v>
      </c>
      <c r="R17" s="14">
        <v>21</v>
      </c>
      <c r="S17" s="11">
        <v>4</v>
      </c>
      <c r="T17" s="14">
        <v>100</v>
      </c>
      <c r="U17" s="14">
        <v>9</v>
      </c>
      <c r="V17" s="13">
        <v>18</v>
      </c>
      <c r="W17" s="14">
        <v>100</v>
      </c>
      <c r="X17" s="11">
        <v>4</v>
      </c>
      <c r="Y17" s="14">
        <v>100</v>
      </c>
      <c r="Z17" s="14">
        <v>9</v>
      </c>
      <c r="AA17" s="14">
        <v>8.5</v>
      </c>
      <c r="AB17" s="14">
        <v>100</v>
      </c>
      <c r="AC17" s="13">
        <v>18</v>
      </c>
      <c r="AD17" s="11">
        <v>2</v>
      </c>
      <c r="AE17" s="13">
        <v>17.5</v>
      </c>
      <c r="AF17" s="14">
        <v>6</v>
      </c>
      <c r="AG17" s="14">
        <v>2</v>
      </c>
      <c r="AH17" s="14">
        <v>28.5</v>
      </c>
      <c r="AI17">
        <v>39</v>
      </c>
      <c r="AJ17" s="16">
        <v>41</v>
      </c>
      <c r="AK17" s="15">
        <f>(AI17+AJ17)*0.7+AH17</f>
        <v>84.5</v>
      </c>
      <c r="AL17" s="16">
        <v>94</v>
      </c>
      <c r="AM17" s="16">
        <v>10</v>
      </c>
      <c r="AN17" s="13"/>
      <c r="AO17" s="14"/>
      <c r="AP17" s="14">
        <v>8</v>
      </c>
      <c r="AQ17" s="13">
        <v>18</v>
      </c>
      <c r="AR17" s="14">
        <v>94</v>
      </c>
      <c r="AS17" s="13">
        <v>20</v>
      </c>
      <c r="AT17" s="14">
        <v>7.5</v>
      </c>
      <c r="AU17" s="14">
        <v>98</v>
      </c>
      <c r="AV17" s="14">
        <v>9</v>
      </c>
      <c r="AW17" s="14">
        <v>100</v>
      </c>
      <c r="AX17" s="13">
        <v>17</v>
      </c>
      <c r="AY17" s="11">
        <v>4</v>
      </c>
      <c r="AZ17" s="14"/>
      <c r="BA17" s="11"/>
      <c r="BB17" s="14">
        <v>42</v>
      </c>
      <c r="BC17" s="14">
        <v>35.5</v>
      </c>
      <c r="BD17" s="14">
        <v>27</v>
      </c>
      <c r="BE17" s="15">
        <f>(BB17+BC17)*0.7+BD17</f>
        <v>81.25</v>
      </c>
      <c r="BF17" s="17">
        <v>48.5</v>
      </c>
      <c r="BG17" s="17">
        <v>20</v>
      </c>
      <c r="BH17" s="17">
        <v>18</v>
      </c>
      <c r="BI17" s="17">
        <v>10</v>
      </c>
      <c r="BJ17" s="18">
        <f>SUM(BF17:BI17)</f>
        <v>96.5</v>
      </c>
      <c r="BK17" s="15">
        <v>64</v>
      </c>
      <c r="BL17" s="15">
        <v>13</v>
      </c>
      <c r="BM17" s="14"/>
      <c r="BN17" s="14">
        <v>20</v>
      </c>
      <c r="BO17" s="14"/>
      <c r="BP17" s="14">
        <v>100</v>
      </c>
      <c r="BQ17">
        <v>89.44583333333334</v>
      </c>
      <c r="BS17" s="19">
        <f>(G17+I17+L17*0.5+M17+U17+Z17*0.5+AA17*0.5+AF17+AM17+AP17+AT17+AV17+BN17)*0.5+BQ17*0.5</f>
        <v>100.34791666666666</v>
      </c>
      <c r="BT17" s="19">
        <f>((D17+H17+N17+V17+AC17+AE17+AN17+AQ17+AS17+AX17)*5/9*10/22+BP17*12/22)*0.8+((B17+C17+S17+X17+AD17+AY17+BA17)/0.46)*0.2</f>
        <v>96.185770750988155</v>
      </c>
      <c r="BU17" s="19">
        <f>(F17+K17+O17+T17+W17+Y17+AB17)/7</f>
        <v>99.428571428571431</v>
      </c>
      <c r="BV17" s="19">
        <v>99.230769230769226</v>
      </c>
      <c r="BW17" s="19">
        <f>((P17+Q17)*0.7+R17+AK17+BE17+BJ17)/4</f>
        <v>86.037499999999994</v>
      </c>
      <c r="BX17" s="19">
        <f>SUM(BK17:BM17)</f>
        <v>77</v>
      </c>
      <c r="BY17" s="20">
        <f>(BW17*0.4+BU17*0.1+BT17*0.1+BS17*0.1+BV17*0.1+BX17*0.2)</f>
        <v>89.334302807699544</v>
      </c>
    </row>
    <row r="18" spans="1:77">
      <c r="A18" s="9">
        <v>94050</v>
      </c>
      <c r="B18" s="11">
        <v>20</v>
      </c>
      <c r="C18" s="11">
        <v>9</v>
      </c>
      <c r="D18" s="13">
        <v>18</v>
      </c>
      <c r="E18" s="14">
        <v>2</v>
      </c>
      <c r="F18" s="14">
        <v>100</v>
      </c>
      <c r="G18" s="14">
        <v>10</v>
      </c>
      <c r="H18" s="13">
        <v>18</v>
      </c>
      <c r="I18" s="14">
        <v>10</v>
      </c>
      <c r="J18" s="14">
        <v>4</v>
      </c>
      <c r="K18" s="14">
        <v>100</v>
      </c>
      <c r="L18" s="14">
        <v>10</v>
      </c>
      <c r="M18" s="14">
        <v>9</v>
      </c>
      <c r="N18" s="13">
        <v>20</v>
      </c>
      <c r="O18" s="14">
        <v>96</v>
      </c>
      <c r="P18" s="15">
        <v>73.5</v>
      </c>
      <c r="Q18" s="15">
        <v>10</v>
      </c>
      <c r="R18" s="14">
        <v>24.5</v>
      </c>
      <c r="S18" s="11">
        <v>4</v>
      </c>
      <c r="T18" s="14">
        <v>96</v>
      </c>
      <c r="U18" s="14">
        <v>9.5</v>
      </c>
      <c r="V18" s="13">
        <v>17</v>
      </c>
      <c r="W18" s="14">
        <v>97</v>
      </c>
      <c r="X18" s="11">
        <v>4</v>
      </c>
      <c r="Y18" s="14">
        <v>100</v>
      </c>
      <c r="Z18" s="14">
        <v>9</v>
      </c>
      <c r="AA18" s="14">
        <v>10</v>
      </c>
      <c r="AB18" s="14">
        <v>100</v>
      </c>
      <c r="AC18" s="13">
        <v>14</v>
      </c>
      <c r="AD18" s="11">
        <v>2</v>
      </c>
      <c r="AE18" s="13">
        <v>17.5</v>
      </c>
      <c r="AF18" s="14">
        <v>9.5</v>
      </c>
      <c r="AG18" s="14">
        <v>2</v>
      </c>
      <c r="AH18" s="14">
        <v>25.5</v>
      </c>
      <c r="AI18">
        <v>42</v>
      </c>
      <c r="AJ18" s="16">
        <v>40</v>
      </c>
      <c r="AK18" s="15">
        <f>(AI18+AJ18)*0.7+AH18</f>
        <v>82.9</v>
      </c>
      <c r="AL18" s="16">
        <v>100</v>
      </c>
      <c r="AM18" s="14">
        <v>10</v>
      </c>
      <c r="AN18" s="13">
        <v>18</v>
      </c>
      <c r="AO18" s="14">
        <v>2</v>
      </c>
      <c r="AP18" s="14">
        <v>7.5</v>
      </c>
      <c r="AQ18" s="13"/>
      <c r="AR18" s="14">
        <v>100</v>
      </c>
      <c r="AS18" s="13">
        <v>17</v>
      </c>
      <c r="AT18" s="14">
        <v>7</v>
      </c>
      <c r="AU18" s="14">
        <v>98</v>
      </c>
      <c r="AV18" s="14">
        <v>9.5</v>
      </c>
      <c r="AW18" s="14">
        <v>100</v>
      </c>
      <c r="AX18" s="13">
        <v>20</v>
      </c>
      <c r="AY18" s="11">
        <v>4</v>
      </c>
      <c r="AZ18" s="14">
        <v>100</v>
      </c>
      <c r="BA18" s="11">
        <v>2</v>
      </c>
      <c r="BB18" s="14">
        <v>38.5</v>
      </c>
      <c r="BC18" s="14">
        <v>28.5</v>
      </c>
      <c r="BD18" s="14">
        <v>29</v>
      </c>
      <c r="BE18" s="15">
        <f>(BB18+BC18)*0.7+BD18</f>
        <v>75.900000000000006</v>
      </c>
      <c r="BF18" s="17">
        <v>44</v>
      </c>
      <c r="BG18" s="17">
        <v>20</v>
      </c>
      <c r="BH18" s="17">
        <v>19</v>
      </c>
      <c r="BI18" s="17">
        <v>10</v>
      </c>
      <c r="BJ18" s="18">
        <f>SUM(BF18:BI18)</f>
        <v>93</v>
      </c>
      <c r="BK18" s="15">
        <v>62</v>
      </c>
      <c r="BL18" s="15">
        <v>14.5</v>
      </c>
      <c r="BM18" s="14"/>
      <c r="BN18" s="14">
        <v>20</v>
      </c>
      <c r="BO18" s="14"/>
      <c r="BP18" s="14">
        <v>108.33333333333333</v>
      </c>
      <c r="BQ18">
        <v>92.061666666666667</v>
      </c>
      <c r="BS18" s="19">
        <f>(G18+I18+L18*0.5+M18+U18+Z18*0.5+AA18*0.5+AF18+AM18+AP18+AT18+AV18+BN18)*0.5+BQ18*0.5</f>
        <v>104.28083333333333</v>
      </c>
      <c r="BT18" s="19">
        <f>((D18+H18+N18+V18+AC18+AE18+AN18+AQ18+AS18+AX18)*5/9*10/22+BP18*12/22)*0.8+((B18+C18+S18+X18+AD18+AY18+BA18)/0.46)*0.2</f>
        <v>99.060166886253839</v>
      </c>
      <c r="BU18" s="19">
        <f>(F18+K18+O18+T18+W18+Y18+AB18+AL18+AR18+AU18+AW18+AZ18)/12</f>
        <v>98.916666666666671</v>
      </c>
      <c r="BV18" s="19">
        <v>100.15384615384616</v>
      </c>
      <c r="BW18" s="19">
        <f>((P18+Q18)*0.7+R18+AK18+BE18+BJ18)/4</f>
        <v>83.6875</v>
      </c>
      <c r="BX18" s="19">
        <f>SUM(BK18:BM18)</f>
        <v>76.5</v>
      </c>
      <c r="BY18" s="20">
        <f>(BW18*0.4+BU18*0.1+BT18*0.1+BS18*0.1+BV18*0.1+BX18*0.2)</f>
        <v>89.016151304009995</v>
      </c>
    </row>
    <row r="19" spans="1:77">
      <c r="A19" s="6">
        <v>64270</v>
      </c>
      <c r="B19" s="11">
        <v>20</v>
      </c>
      <c r="C19" s="21">
        <v>9.5</v>
      </c>
      <c r="D19" s="13">
        <v>17</v>
      </c>
      <c r="E19" s="14">
        <v>2</v>
      </c>
      <c r="F19" s="14">
        <v>100</v>
      </c>
      <c r="G19" s="14">
        <v>10</v>
      </c>
      <c r="H19" s="13">
        <v>17.5</v>
      </c>
      <c r="I19" s="14">
        <v>10</v>
      </c>
      <c r="J19" s="14">
        <v>4</v>
      </c>
      <c r="K19" s="14">
        <v>100</v>
      </c>
      <c r="L19" s="14">
        <v>10</v>
      </c>
      <c r="M19" s="14">
        <v>8</v>
      </c>
      <c r="N19" s="13">
        <v>16</v>
      </c>
      <c r="O19" s="14">
        <v>100</v>
      </c>
      <c r="P19" s="15">
        <v>70</v>
      </c>
      <c r="Q19" s="15">
        <v>10</v>
      </c>
      <c r="R19" s="14">
        <v>18</v>
      </c>
      <c r="S19" s="11">
        <v>4</v>
      </c>
      <c r="T19" s="14">
        <v>100</v>
      </c>
      <c r="U19" s="14">
        <v>9.5</v>
      </c>
      <c r="V19" s="13"/>
      <c r="W19" s="14">
        <v>99</v>
      </c>
      <c r="X19" s="11">
        <v>4</v>
      </c>
      <c r="Y19" s="14">
        <v>100</v>
      </c>
      <c r="Z19" s="14">
        <v>10</v>
      </c>
      <c r="AA19" s="14">
        <v>8.5</v>
      </c>
      <c r="AB19" s="14">
        <v>100</v>
      </c>
      <c r="AC19" s="13">
        <v>20</v>
      </c>
      <c r="AD19" s="11">
        <v>2</v>
      </c>
      <c r="AE19" s="13">
        <v>13</v>
      </c>
      <c r="AF19" s="14">
        <v>8.5</v>
      </c>
      <c r="AG19" s="14">
        <v>2</v>
      </c>
      <c r="AH19" s="14">
        <v>30</v>
      </c>
      <c r="AI19">
        <v>42</v>
      </c>
      <c r="AJ19" s="16">
        <v>37</v>
      </c>
      <c r="AK19" s="15">
        <f>(AI19+AJ19)*0.7+AH19</f>
        <v>85.3</v>
      </c>
      <c r="AL19" s="16">
        <v>100</v>
      </c>
      <c r="AM19" s="16">
        <v>8</v>
      </c>
      <c r="AN19" s="13">
        <v>20</v>
      </c>
      <c r="AO19" s="14">
        <v>2</v>
      </c>
      <c r="AP19" s="14">
        <v>9</v>
      </c>
      <c r="AQ19" s="13">
        <v>15</v>
      </c>
      <c r="AR19" s="14"/>
      <c r="AS19" s="13">
        <v>10</v>
      </c>
      <c r="AT19" s="14">
        <v>6</v>
      </c>
      <c r="AU19" s="14">
        <v>100</v>
      </c>
      <c r="AV19" s="14">
        <v>8</v>
      </c>
      <c r="AW19" s="14"/>
      <c r="AX19" s="13">
        <v>20</v>
      </c>
      <c r="AY19" s="11">
        <v>4</v>
      </c>
      <c r="AZ19" s="14">
        <v>99</v>
      </c>
      <c r="BA19" s="11"/>
      <c r="BB19" s="14">
        <v>45.5</v>
      </c>
      <c r="BC19" s="14">
        <v>21</v>
      </c>
      <c r="BD19" s="14">
        <v>28</v>
      </c>
      <c r="BE19" s="15">
        <f>(BB19+BC19)*0.7+BD19</f>
        <v>74.55</v>
      </c>
      <c r="BF19" s="17">
        <v>49</v>
      </c>
      <c r="BG19" s="17">
        <v>20</v>
      </c>
      <c r="BH19" s="17">
        <v>20</v>
      </c>
      <c r="BI19" s="17">
        <v>10</v>
      </c>
      <c r="BJ19" s="18">
        <f>SUM(BF19:BI19)</f>
        <v>99</v>
      </c>
      <c r="BK19" s="15">
        <v>60</v>
      </c>
      <c r="BL19" s="15">
        <v>23.5</v>
      </c>
      <c r="BM19" s="15">
        <v>2</v>
      </c>
      <c r="BN19" s="14">
        <v>20</v>
      </c>
      <c r="BO19" s="14"/>
      <c r="BP19" s="14">
        <v>100</v>
      </c>
      <c r="BQ19">
        <v>91.833333333333357</v>
      </c>
      <c r="BS19" s="19">
        <f>(G19+I19+L19*0.5+M19+U19+Z19*0.5+AA19*0.5+AF19+AM19+AP19+AT19+AV19+BN19)*0.5+BQ19*0.5</f>
        <v>101.54166666666669</v>
      </c>
      <c r="BT19" s="19">
        <f>((D19+H19+N19+V19+AC19+AE19+AN19+AQ19+AS19+AX19)*5/9*10/22+BP19*12/22)*0.8+((B19+C19+S19+X19+AD19+AY19+BA19)/0.46)*0.2</f>
        <v>92.549407114624515</v>
      </c>
      <c r="BU19" s="19">
        <f>(F19+K19+O19+T19+W19+Y19+AB19+AL19+AR19+AU19+AW19+AZ19)/11</f>
        <v>90.727272727272734</v>
      </c>
      <c r="BV19" s="19">
        <v>99</v>
      </c>
      <c r="BW19" s="19">
        <f>((P19+Q19)*0.7+R19+AK19+BE19+BJ19)/4</f>
        <v>83.212500000000006</v>
      </c>
      <c r="BX19" s="19">
        <f>SUM(BK19:BM19)</f>
        <v>85.5</v>
      </c>
      <c r="BY19" s="20">
        <f>(BW19*0.4+BU19*0.1+BT19*0.1+BS19*0.1+BV19*0.1+BX19*0.2)</f>
        <v>88.766834650856396</v>
      </c>
    </row>
    <row r="20" spans="1:77">
      <c r="A20" s="9">
        <v>72492</v>
      </c>
      <c r="B20" s="11">
        <v>20</v>
      </c>
      <c r="C20" s="11">
        <v>9.5</v>
      </c>
      <c r="D20" s="13">
        <v>19</v>
      </c>
      <c r="E20" s="14">
        <v>2</v>
      </c>
      <c r="F20" s="14">
        <v>100</v>
      </c>
      <c r="G20" s="14">
        <v>10</v>
      </c>
      <c r="H20" s="13">
        <v>17.5</v>
      </c>
      <c r="I20" s="14">
        <v>9</v>
      </c>
      <c r="J20" s="14">
        <v>4</v>
      </c>
      <c r="K20" s="14">
        <v>100</v>
      </c>
      <c r="L20" s="14">
        <v>10</v>
      </c>
      <c r="M20" s="14">
        <v>9</v>
      </c>
      <c r="N20" s="13">
        <v>18</v>
      </c>
      <c r="O20" s="14">
        <v>100</v>
      </c>
      <c r="P20" s="15">
        <v>73.5</v>
      </c>
      <c r="Q20" s="15">
        <v>10</v>
      </c>
      <c r="R20" s="14">
        <v>15</v>
      </c>
      <c r="S20" s="11">
        <v>4</v>
      </c>
      <c r="T20" s="14">
        <v>100</v>
      </c>
      <c r="U20" s="14">
        <v>10</v>
      </c>
      <c r="V20" s="13">
        <v>16.5</v>
      </c>
      <c r="W20" s="14">
        <v>100</v>
      </c>
      <c r="X20" s="11">
        <v>4</v>
      </c>
      <c r="Y20" s="14">
        <v>94</v>
      </c>
      <c r="Z20" s="14">
        <v>10</v>
      </c>
      <c r="AA20" s="14">
        <v>10</v>
      </c>
      <c r="AB20" s="14">
        <v>97</v>
      </c>
      <c r="AC20" s="13">
        <v>15</v>
      </c>
      <c r="AD20" s="11">
        <v>2</v>
      </c>
      <c r="AE20" s="13">
        <v>18</v>
      </c>
      <c r="AF20" s="14">
        <v>9.5</v>
      </c>
      <c r="AG20" s="14">
        <v>2</v>
      </c>
      <c r="AH20" s="14">
        <v>28.5</v>
      </c>
      <c r="AI20">
        <v>39</v>
      </c>
      <c r="AJ20" s="16">
        <v>41</v>
      </c>
      <c r="AK20" s="15">
        <f>(AI20+AJ20)*0.7+AH20</f>
        <v>84.5</v>
      </c>
      <c r="AL20" s="16">
        <v>100</v>
      </c>
      <c r="AM20" s="14">
        <v>10</v>
      </c>
      <c r="AN20" s="13">
        <v>16</v>
      </c>
      <c r="AO20" s="14">
        <v>2</v>
      </c>
      <c r="AP20" s="14">
        <v>8</v>
      </c>
      <c r="AQ20" s="13"/>
      <c r="AR20" s="14">
        <v>100</v>
      </c>
      <c r="AS20" s="13">
        <v>17</v>
      </c>
      <c r="AT20" s="14">
        <v>8.5</v>
      </c>
      <c r="AU20" s="14">
        <v>98</v>
      </c>
      <c r="AV20" s="14">
        <v>9</v>
      </c>
      <c r="AW20" s="14">
        <v>100</v>
      </c>
      <c r="AX20" s="13">
        <v>20</v>
      </c>
      <c r="AY20" s="11">
        <v>4</v>
      </c>
      <c r="AZ20" s="14">
        <v>98</v>
      </c>
      <c r="BA20" s="11">
        <v>2</v>
      </c>
      <c r="BB20" s="14">
        <v>52.5</v>
      </c>
      <c r="BC20" s="14">
        <v>36.5</v>
      </c>
      <c r="BD20" s="14">
        <v>30</v>
      </c>
      <c r="BE20" s="15">
        <f>(BB20+BC20)*0.7+BD20</f>
        <v>92.3</v>
      </c>
      <c r="BF20" s="17">
        <v>40</v>
      </c>
      <c r="BG20" s="17">
        <v>20</v>
      </c>
      <c r="BH20" s="17">
        <v>19</v>
      </c>
      <c r="BI20" s="17">
        <v>10</v>
      </c>
      <c r="BJ20" s="18">
        <f>SUM(BF20:BI20)</f>
        <v>89</v>
      </c>
      <c r="BK20" s="15">
        <v>58</v>
      </c>
      <c r="BL20" s="15">
        <v>18</v>
      </c>
      <c r="BM20" s="15"/>
      <c r="BN20" s="14">
        <v>20</v>
      </c>
      <c r="BO20" s="14"/>
      <c r="BP20" s="14">
        <v>108.33333333333333</v>
      </c>
      <c r="BQ20">
        <v>79.44583333333334</v>
      </c>
      <c r="BS20" s="19">
        <f>(G20+I20+L20*0.5+M20+U20+Z20*0.5+AA20*0.5+AF20+AM20+AP20+AT20+AV20+BN20)*0.5+BQ20*0.5</f>
        <v>98.722916666666663</v>
      </c>
      <c r="BT20" s="19">
        <f>((D20+H20+N20+V20+AC20+AE20+AN20+AQ20+AS20+AX20)*5/9*10/22+BP20*12/22)*0.8+((B20+C20+S20+X20+AD20+AY20+BA20)/0.46)*0.2</f>
        <v>98.772507685551176</v>
      </c>
      <c r="BU20" s="19">
        <f>(F20+K20+O20+T20+W20+Y20+AB20+AL20+AR20+AU20+AW20+AZ20)/12</f>
        <v>98.916666666666671</v>
      </c>
      <c r="BV20" s="19">
        <v>98.384615384615387</v>
      </c>
      <c r="BW20" s="19">
        <f>((P20+Q20)*0.7+R20+AK20+BE20+BJ20)/4</f>
        <v>84.8125</v>
      </c>
      <c r="BX20" s="19">
        <f>SUM(BK20:BM20)</f>
        <v>76</v>
      </c>
      <c r="BY20" s="20">
        <f>(BW20*0.4+BU20*0.1+BT20*0.1+BS20*0.1+BV20*0.1+BX20*0.2)</f>
        <v>88.604670640350008</v>
      </c>
    </row>
    <row r="21" spans="1:77">
      <c r="A21" s="6">
        <v>80690</v>
      </c>
      <c r="B21" s="11">
        <v>20</v>
      </c>
      <c r="C21" s="21">
        <v>10</v>
      </c>
      <c r="D21" s="13">
        <v>20</v>
      </c>
      <c r="E21" s="14">
        <v>2</v>
      </c>
      <c r="F21" s="14">
        <v>99</v>
      </c>
      <c r="G21" s="14">
        <v>10</v>
      </c>
      <c r="H21" s="13">
        <v>17.5</v>
      </c>
      <c r="I21" s="14">
        <v>9</v>
      </c>
      <c r="J21" s="14">
        <v>4</v>
      </c>
      <c r="K21" s="14">
        <v>100</v>
      </c>
      <c r="L21" s="14">
        <v>10</v>
      </c>
      <c r="M21" s="14">
        <v>9</v>
      </c>
      <c r="N21" s="13">
        <v>20</v>
      </c>
      <c r="O21" s="14">
        <v>94</v>
      </c>
      <c r="P21" s="15">
        <v>77</v>
      </c>
      <c r="Q21" s="15">
        <v>10</v>
      </c>
      <c r="R21" s="14">
        <v>24</v>
      </c>
      <c r="S21" s="11">
        <v>4</v>
      </c>
      <c r="T21" s="14">
        <v>100</v>
      </c>
      <c r="U21" s="14">
        <v>5</v>
      </c>
      <c r="V21" s="13"/>
      <c r="W21" s="14">
        <v>100</v>
      </c>
      <c r="X21" s="11">
        <v>4</v>
      </c>
      <c r="Y21" s="14">
        <v>100</v>
      </c>
      <c r="Z21" s="14">
        <v>10</v>
      </c>
      <c r="AA21" s="14">
        <v>8</v>
      </c>
      <c r="AB21" s="14">
        <v>100</v>
      </c>
      <c r="AC21" s="13">
        <v>20</v>
      </c>
      <c r="AD21" s="11">
        <v>2</v>
      </c>
      <c r="AE21" s="13">
        <v>19</v>
      </c>
      <c r="AF21" s="14">
        <v>8.25</v>
      </c>
      <c r="AG21" s="14">
        <v>2</v>
      </c>
      <c r="AH21" s="14">
        <v>26</v>
      </c>
      <c r="AI21">
        <v>39</v>
      </c>
      <c r="AJ21" s="16">
        <v>37</v>
      </c>
      <c r="AK21" s="15">
        <f>(AI21+AJ21)*0.7+AH21</f>
        <v>79.199999999999989</v>
      </c>
      <c r="AL21" s="16">
        <v>100</v>
      </c>
      <c r="AM21" s="16">
        <v>9</v>
      </c>
      <c r="AN21" s="13">
        <v>20</v>
      </c>
      <c r="AO21" s="14">
        <v>2</v>
      </c>
      <c r="AP21" s="14">
        <v>3</v>
      </c>
      <c r="AQ21" s="13">
        <v>13</v>
      </c>
      <c r="AR21" s="14">
        <v>100</v>
      </c>
      <c r="AS21" s="13">
        <v>20</v>
      </c>
      <c r="AT21" s="14">
        <v>5.5</v>
      </c>
      <c r="AU21" s="14">
        <v>100</v>
      </c>
      <c r="AV21" s="14">
        <v>9.5</v>
      </c>
      <c r="AW21" s="14">
        <v>100</v>
      </c>
      <c r="AX21" s="13">
        <v>17</v>
      </c>
      <c r="AY21" s="11">
        <v>4</v>
      </c>
      <c r="AZ21" s="14">
        <v>100</v>
      </c>
      <c r="BA21" s="11">
        <v>2</v>
      </c>
      <c r="BB21" s="14">
        <v>49</v>
      </c>
      <c r="BC21" s="14">
        <v>29.5</v>
      </c>
      <c r="BD21" s="14"/>
      <c r="BE21" s="15">
        <f>(BB21+BC21)</f>
        <v>78.5</v>
      </c>
      <c r="BF21" s="17">
        <v>47</v>
      </c>
      <c r="BG21" s="17">
        <v>20</v>
      </c>
      <c r="BH21" s="17">
        <v>19</v>
      </c>
      <c r="BI21" s="17">
        <v>10</v>
      </c>
      <c r="BJ21" s="18">
        <f>SUM(BF21:BI21)</f>
        <v>96</v>
      </c>
      <c r="BK21" s="15">
        <v>62</v>
      </c>
      <c r="BL21" s="15">
        <v>18</v>
      </c>
      <c r="BM21" s="14"/>
      <c r="BN21" s="14">
        <v>20</v>
      </c>
      <c r="BO21" s="14"/>
      <c r="BP21" s="14">
        <v>91.666666666666671</v>
      </c>
      <c r="BQ21">
        <v>86.229166666666671</v>
      </c>
      <c r="BS21" s="19">
        <f>(G21+I21+L21*0.5+M21+U21+Z21*0.5+AA21*0.5+AF21+AM21+AP21+AT21+AV21+BN21)*0.5+BQ21*0.5</f>
        <v>94.239583333333343</v>
      </c>
      <c r="BT21" s="19">
        <f>((D21+H21+N21+V21+AC21+AE21+AN21+AQ21+AS21+AX21)*5/9*10/22+BP21*12/22)*0.8+((B21+C21+S21+X21+AD21+AY21+BA21)/0.46)*0.2</f>
        <v>93.63636363636364</v>
      </c>
      <c r="BU21" s="19">
        <f>(F21+K21+O21+T21+W21+Y21+AB21+AL21+AR21+AU21+AW21+AZ21)/12</f>
        <v>99.416666666666671</v>
      </c>
      <c r="BV21" s="19">
        <v>98.692307692307693</v>
      </c>
      <c r="BW21" s="19">
        <f>((P21+Q21)*0.7+R21+AK21+BE21+BJ21)/4</f>
        <v>84.65</v>
      </c>
      <c r="BX21" s="19">
        <f>SUM(BK21:BM21)</f>
        <v>80</v>
      </c>
      <c r="BY21" s="20">
        <f>(BW21*0.4+BU21*0.1+BT21*0.1+BS21*0.1+BV21*0.1+BX21*0.2)</f>
        <v>88.45849213286715</v>
      </c>
    </row>
    <row r="22" spans="1:77">
      <c r="A22" s="6">
        <v>12312</v>
      </c>
      <c r="B22" s="11">
        <v>20</v>
      </c>
      <c r="C22" s="21">
        <v>10</v>
      </c>
      <c r="D22" s="13">
        <v>17.5</v>
      </c>
      <c r="E22" s="14">
        <v>2</v>
      </c>
      <c r="F22" s="14">
        <v>100</v>
      </c>
      <c r="G22" s="14">
        <v>10</v>
      </c>
      <c r="H22" s="13">
        <v>19.5</v>
      </c>
      <c r="I22" s="14">
        <v>10</v>
      </c>
      <c r="J22" s="14">
        <v>4</v>
      </c>
      <c r="K22" s="14">
        <v>100</v>
      </c>
      <c r="L22" s="14">
        <v>10</v>
      </c>
      <c r="M22" s="14">
        <v>9</v>
      </c>
      <c r="N22" s="13">
        <v>17</v>
      </c>
      <c r="O22" s="14">
        <v>94</v>
      </c>
      <c r="P22" s="15">
        <v>77</v>
      </c>
      <c r="Q22" s="15">
        <v>10</v>
      </c>
      <c r="R22" s="14">
        <v>27</v>
      </c>
      <c r="S22" s="11">
        <v>4</v>
      </c>
      <c r="T22" s="14">
        <v>100</v>
      </c>
      <c r="U22" s="14">
        <v>8.5</v>
      </c>
      <c r="V22" s="13">
        <v>15</v>
      </c>
      <c r="W22" s="14">
        <v>100</v>
      </c>
      <c r="X22" s="11"/>
      <c r="Y22" s="14">
        <v>98</v>
      </c>
      <c r="Z22" s="14">
        <v>10</v>
      </c>
      <c r="AA22" s="14">
        <v>8</v>
      </c>
      <c r="AB22" s="14">
        <v>100</v>
      </c>
      <c r="AC22" s="13">
        <v>20</v>
      </c>
      <c r="AD22" s="11">
        <v>2</v>
      </c>
      <c r="AE22" s="13">
        <v>19.5</v>
      </c>
      <c r="AF22" s="14">
        <v>9.25</v>
      </c>
      <c r="AG22" s="14">
        <v>2</v>
      </c>
      <c r="AH22" s="14">
        <v>28</v>
      </c>
      <c r="AI22">
        <v>39</v>
      </c>
      <c r="AJ22" s="16">
        <v>42.5</v>
      </c>
      <c r="AK22" s="15">
        <f>(AI22+AJ22)*0.7+AH22</f>
        <v>85.05</v>
      </c>
      <c r="AL22" s="16">
        <v>100</v>
      </c>
      <c r="AM22" s="16">
        <v>9</v>
      </c>
      <c r="AN22" s="13">
        <v>20</v>
      </c>
      <c r="AO22" s="14">
        <v>2</v>
      </c>
      <c r="AP22" s="14">
        <v>6</v>
      </c>
      <c r="AQ22" s="13"/>
      <c r="AR22" s="14">
        <v>100</v>
      </c>
      <c r="AS22" s="13">
        <v>20</v>
      </c>
      <c r="AT22" s="14">
        <v>5.5</v>
      </c>
      <c r="AU22" s="14">
        <v>100</v>
      </c>
      <c r="AV22" s="14">
        <v>8.5</v>
      </c>
      <c r="AW22" s="14"/>
      <c r="AX22" s="13">
        <v>20</v>
      </c>
      <c r="AY22" s="11">
        <v>4</v>
      </c>
      <c r="AZ22" s="14">
        <v>100</v>
      </c>
      <c r="BA22" s="11">
        <v>2</v>
      </c>
      <c r="BB22" s="14">
        <v>38.5</v>
      </c>
      <c r="BC22" s="14">
        <v>35.5</v>
      </c>
      <c r="BD22" s="14">
        <v>28</v>
      </c>
      <c r="BE22" s="15">
        <f>(BB22+BC22)*0.7+BD22</f>
        <v>79.8</v>
      </c>
      <c r="BF22" s="17">
        <v>45</v>
      </c>
      <c r="BG22" s="17">
        <v>20</v>
      </c>
      <c r="BH22" s="17">
        <v>20</v>
      </c>
      <c r="BI22" s="17">
        <v>10</v>
      </c>
      <c r="BJ22" s="18">
        <f>SUM(BF22:BI22)</f>
        <v>95</v>
      </c>
      <c r="BK22" s="15">
        <v>52</v>
      </c>
      <c r="BL22" s="15">
        <v>9</v>
      </c>
      <c r="BM22" s="15">
        <v>10</v>
      </c>
      <c r="BN22" s="14">
        <v>20</v>
      </c>
      <c r="BO22" s="14"/>
      <c r="BP22" s="14">
        <v>108.33333333333333</v>
      </c>
      <c r="BQ22">
        <v>80.417500000000004</v>
      </c>
      <c r="BS22" s="19">
        <f>(G22+I22+L22*0.5+M22+U22+Z22*0.5+AA22*0.5+AF22+AM22+AP22+AT22+AV22+BN22)*0.5+BQ22*0.5</f>
        <v>95.083750000000009</v>
      </c>
      <c r="BT22" s="19">
        <f>((D22+H22+N22+V22+AC22+AE22+AN22+AQ22+AS22+AX22)*5/9*10/22+BP22*12/22)*0.8+((B22+C22+S22+X22+AD22+AY22+BA22)/0.46)*0.2</f>
        <v>99.574000878348713</v>
      </c>
      <c r="BU22" s="19">
        <f>(F22+K22+O22+T22+W22+Y22+AB22+AL22+AR22+AU22+AW22+AZ22)/11</f>
        <v>99.272727272727266</v>
      </c>
      <c r="BV22" s="19">
        <v>98.384615384615387</v>
      </c>
      <c r="BW22" s="19">
        <f>((P22+Q22)*0.7+R22+AK22+BE22+BJ22)/4</f>
        <v>86.9375</v>
      </c>
      <c r="BX22" s="19">
        <f>SUM(BK22:BM22)</f>
        <v>71</v>
      </c>
      <c r="BY22" s="20">
        <f>(BW22*0.4+BU22*0.1+BT22*0.1+BS22*0.1+BV22*0.1+BX22*0.2)</f>
        <v>88.206509353569146</v>
      </c>
    </row>
    <row r="23" spans="1:77">
      <c r="A23" s="6">
        <v>21992</v>
      </c>
      <c r="B23" s="11">
        <v>20</v>
      </c>
      <c r="C23" s="21">
        <v>9</v>
      </c>
      <c r="D23" s="13">
        <v>18</v>
      </c>
      <c r="E23" s="14">
        <v>2</v>
      </c>
      <c r="F23" s="14">
        <v>100</v>
      </c>
      <c r="G23" s="14">
        <v>10</v>
      </c>
      <c r="H23" s="13">
        <v>17.5</v>
      </c>
      <c r="I23" s="14">
        <v>10</v>
      </c>
      <c r="J23" s="14">
        <v>4</v>
      </c>
      <c r="K23" s="14">
        <v>100</v>
      </c>
      <c r="L23" s="14">
        <v>10</v>
      </c>
      <c r="M23" s="14">
        <v>10</v>
      </c>
      <c r="N23" s="13">
        <v>18</v>
      </c>
      <c r="O23" s="14">
        <v>100</v>
      </c>
      <c r="P23" s="15">
        <v>49</v>
      </c>
      <c r="Q23" s="15">
        <v>10</v>
      </c>
      <c r="R23" s="14">
        <v>25.5</v>
      </c>
      <c r="S23" s="11">
        <v>4</v>
      </c>
      <c r="T23" s="14">
        <v>100</v>
      </c>
      <c r="U23" s="14">
        <v>10</v>
      </c>
      <c r="V23" s="13">
        <v>16</v>
      </c>
      <c r="W23" s="14">
        <v>100</v>
      </c>
      <c r="X23" s="11">
        <v>4</v>
      </c>
      <c r="Y23" s="14">
        <v>100</v>
      </c>
      <c r="Z23" s="14">
        <v>10</v>
      </c>
      <c r="AA23" s="14">
        <v>10</v>
      </c>
      <c r="AB23" s="14">
        <v>100</v>
      </c>
      <c r="AC23" s="13">
        <v>20</v>
      </c>
      <c r="AD23" s="11">
        <v>2</v>
      </c>
      <c r="AE23" s="13">
        <v>15.5</v>
      </c>
      <c r="AF23" s="14">
        <v>8.75</v>
      </c>
      <c r="AG23" s="14">
        <v>2</v>
      </c>
      <c r="AH23" s="14">
        <v>28.5</v>
      </c>
      <c r="AI23">
        <v>39</v>
      </c>
      <c r="AJ23" s="16">
        <v>35</v>
      </c>
      <c r="AK23" s="15">
        <f>(AI23+AJ23)*0.7+AH23</f>
        <v>80.3</v>
      </c>
      <c r="AL23" s="16">
        <v>100</v>
      </c>
      <c r="AM23" s="16">
        <v>10</v>
      </c>
      <c r="AN23" s="13">
        <v>18</v>
      </c>
      <c r="AO23" s="14">
        <v>2</v>
      </c>
      <c r="AP23" s="14">
        <v>9</v>
      </c>
      <c r="AQ23" s="13">
        <v>14</v>
      </c>
      <c r="AR23" s="14">
        <v>100</v>
      </c>
      <c r="AS23" s="13"/>
      <c r="AT23" s="14">
        <v>5</v>
      </c>
      <c r="AU23" s="14">
        <v>100</v>
      </c>
      <c r="AV23" s="14">
        <v>9</v>
      </c>
      <c r="AW23" s="14">
        <v>100</v>
      </c>
      <c r="AX23" s="13">
        <v>20</v>
      </c>
      <c r="AY23" s="11">
        <v>4</v>
      </c>
      <c r="AZ23" s="14">
        <v>100</v>
      </c>
      <c r="BA23" s="11">
        <v>2</v>
      </c>
      <c r="BB23" s="14">
        <v>31.5</v>
      </c>
      <c r="BC23" s="14">
        <v>27.5</v>
      </c>
      <c r="BD23" s="14">
        <v>23</v>
      </c>
      <c r="BE23" s="15">
        <f>(BB23+BC23)*0.7+BD23</f>
        <v>64.3</v>
      </c>
      <c r="BF23" s="17">
        <v>44</v>
      </c>
      <c r="BG23" s="17">
        <v>20</v>
      </c>
      <c r="BH23" s="17">
        <v>17</v>
      </c>
      <c r="BI23" s="17">
        <v>10</v>
      </c>
      <c r="BJ23" s="18">
        <f>SUM(BF23:BI23)</f>
        <v>91</v>
      </c>
      <c r="BK23" s="15">
        <v>62</v>
      </c>
      <c r="BL23" s="15">
        <v>12</v>
      </c>
      <c r="BM23" s="15">
        <v>10</v>
      </c>
      <c r="BN23" s="14">
        <v>20</v>
      </c>
      <c r="BO23" s="14"/>
      <c r="BP23" s="14">
        <v>108.33329999999999</v>
      </c>
      <c r="BQ23">
        <v>97.29</v>
      </c>
      <c r="BS23" s="19">
        <f>(G23+I23+L23*0.5+M23+U23+Z23*0.5+AA23*0.5+AF23+AM23+AP23+AT23+AV23+BN23)*0.5+BQ23*0.5</f>
        <v>107.02000000000001</v>
      </c>
      <c r="BT23" s="19">
        <f>((D23+H23+N23+V23+AC23+AE23+AN23+AQ23+AS23+AX23)*5/9*10/22+BP23*12/22)*0.8+((B23+C23+S23+X23+AD23+AY23+BA23)/0.46)*0.2</f>
        <v>98.555101835748786</v>
      </c>
      <c r="BU23" s="19">
        <f>(F23+K23+O23+T23+W23+Y23+AB23+AL23+AR23+AU23+AW23+AZ23)/12</f>
        <v>100</v>
      </c>
      <c r="BV23" s="19">
        <v>99.538461538461533</v>
      </c>
      <c r="BW23" s="19">
        <f>((P23+Q23)*0.7+R23+AK23+BE23+BJ23)/4</f>
        <v>75.599999999999994</v>
      </c>
      <c r="BX23" s="19">
        <f>SUM(BK23:BM23)</f>
        <v>84</v>
      </c>
      <c r="BY23" s="20">
        <f>(BW23*0.4+BU23*0.1+BT23*0.1+BS23*0.1+BV23*0.1+BX23*0.2)</f>
        <v>87.551356337421026</v>
      </c>
    </row>
    <row r="24" spans="1:77">
      <c r="A24" s="9">
        <v>38516</v>
      </c>
      <c r="B24" s="11">
        <v>20</v>
      </c>
      <c r="C24" s="21">
        <v>9</v>
      </c>
      <c r="D24" s="13">
        <v>18.5</v>
      </c>
      <c r="E24" s="14">
        <v>2</v>
      </c>
      <c r="F24" s="14">
        <v>100</v>
      </c>
      <c r="G24" s="14">
        <v>10</v>
      </c>
      <c r="H24" s="13">
        <v>17.5</v>
      </c>
      <c r="I24" s="14">
        <v>10</v>
      </c>
      <c r="J24" s="14">
        <v>4</v>
      </c>
      <c r="K24" s="14">
        <v>100</v>
      </c>
      <c r="L24" s="14">
        <v>10</v>
      </c>
      <c r="M24" s="14"/>
      <c r="N24" s="13">
        <v>19</v>
      </c>
      <c r="O24" s="14">
        <v>100</v>
      </c>
      <c r="P24" s="15">
        <v>73.5</v>
      </c>
      <c r="Q24" s="15">
        <v>10</v>
      </c>
      <c r="R24" s="14">
        <v>25.5</v>
      </c>
      <c r="S24" s="11">
        <v>4</v>
      </c>
      <c r="T24" s="14">
        <v>100</v>
      </c>
      <c r="U24" s="14">
        <v>10</v>
      </c>
      <c r="V24" s="13">
        <v>20</v>
      </c>
      <c r="W24" s="14">
        <v>100</v>
      </c>
      <c r="X24" s="11">
        <v>4</v>
      </c>
      <c r="Y24" s="14">
        <v>100</v>
      </c>
      <c r="Z24" s="14">
        <v>10</v>
      </c>
      <c r="AA24" s="14">
        <v>9</v>
      </c>
      <c r="AB24" s="14">
        <v>97</v>
      </c>
      <c r="AC24" s="13">
        <v>20</v>
      </c>
      <c r="AD24" s="11">
        <v>2</v>
      </c>
      <c r="AE24" s="13">
        <v>19</v>
      </c>
      <c r="AF24" s="14">
        <v>9</v>
      </c>
      <c r="AG24" s="14">
        <v>2</v>
      </c>
      <c r="AH24" s="14">
        <v>27.5</v>
      </c>
      <c r="AI24">
        <v>39</v>
      </c>
      <c r="AJ24" s="16">
        <v>40.5</v>
      </c>
      <c r="AK24" s="15">
        <f>(AI24+AJ24)*0.7+AH24</f>
        <v>83.15</v>
      </c>
      <c r="AL24" s="16">
        <v>100</v>
      </c>
      <c r="AM24" s="14">
        <v>10</v>
      </c>
      <c r="AN24" s="13">
        <v>16</v>
      </c>
      <c r="AO24" s="14">
        <v>2</v>
      </c>
      <c r="AP24" s="14">
        <v>7.5</v>
      </c>
      <c r="AQ24" s="13"/>
      <c r="AR24" s="14">
        <v>100</v>
      </c>
      <c r="AS24" s="13">
        <v>17</v>
      </c>
      <c r="AT24" s="14">
        <v>9</v>
      </c>
      <c r="AU24" s="14">
        <v>100</v>
      </c>
      <c r="AV24" s="14">
        <v>10</v>
      </c>
      <c r="AW24" s="14">
        <v>97</v>
      </c>
      <c r="AX24" s="13">
        <v>20</v>
      </c>
      <c r="AY24" s="11">
        <v>4</v>
      </c>
      <c r="AZ24" s="14">
        <v>100</v>
      </c>
      <c r="BA24" s="11">
        <v>2</v>
      </c>
      <c r="BB24" s="14">
        <v>52.5</v>
      </c>
      <c r="BC24" s="14">
        <v>31.5</v>
      </c>
      <c r="BD24" s="14"/>
      <c r="BE24" s="15">
        <f>(BB24+BC24)</f>
        <v>84</v>
      </c>
      <c r="BF24" s="17">
        <v>43</v>
      </c>
      <c r="BG24" s="17">
        <v>20</v>
      </c>
      <c r="BH24" s="17">
        <v>19</v>
      </c>
      <c r="BI24" s="17">
        <v>10</v>
      </c>
      <c r="BJ24" s="18">
        <f>SUM(BF24:BI24)</f>
        <v>92</v>
      </c>
      <c r="BK24" s="15">
        <v>56</v>
      </c>
      <c r="BL24" s="15">
        <v>10</v>
      </c>
      <c r="BM24" s="14"/>
      <c r="BN24" s="14">
        <v>20</v>
      </c>
      <c r="BO24" s="14"/>
      <c r="BP24" s="14">
        <v>108.33333333333333</v>
      </c>
      <c r="BQ24">
        <v>89.339166666666685</v>
      </c>
      <c r="BS24" s="19">
        <f>(G24+I24+L24*0.5+M24+U24+Z24*0.5+AA24*0.5+AF24+AM24+AP24+AT24+AV24+BN24)*0.5+BQ24*0.5</f>
        <v>99.66958333333335</v>
      </c>
      <c r="BT24" s="19">
        <f>((D24+H24+N24+V24+AC24+AE24+AN24+AQ24+AS24+AX24)*5/9*10/22+BP24*12/22)*0.8+((B24+C24+S24+X24+AD24+AY24+BA24)/0.46)*0.2</f>
        <v>100.57531840140537</v>
      </c>
      <c r="BU24" s="19">
        <f>(F24+K24+O24+T24+W24+Y24+AB24+AL24+AR24+AU24+AW24+AZ24)/12</f>
        <v>99.5</v>
      </c>
      <c r="BV24" s="19">
        <v>100.15384615384616</v>
      </c>
      <c r="BW24" s="19">
        <f>((P24+Q24)*0.7+R24+AK24+BE24+BJ24)/4</f>
        <v>85.775000000000006</v>
      </c>
      <c r="BX24" s="19">
        <f>SUM(BK24:BM24)</f>
        <v>66</v>
      </c>
      <c r="BY24" s="20">
        <f>(BW24*0.4+BU24*0.1+BT24*0.1+BS24*0.1+BV24*0.1+BX24*0.2)</f>
        <v>87.499874788858506</v>
      </c>
    </row>
    <row r="25" spans="1:77">
      <c r="A25" s="6">
        <v>85045</v>
      </c>
      <c r="B25" s="11">
        <v>20</v>
      </c>
      <c r="C25" s="21">
        <v>8</v>
      </c>
      <c r="D25" s="13">
        <v>14.5</v>
      </c>
      <c r="E25" s="14"/>
      <c r="F25" s="14">
        <v>98</v>
      </c>
      <c r="G25" s="14">
        <v>10</v>
      </c>
      <c r="H25" s="13">
        <v>19.5</v>
      </c>
      <c r="I25" s="14">
        <v>10</v>
      </c>
      <c r="J25" s="14">
        <v>4</v>
      </c>
      <c r="K25" s="14">
        <v>100</v>
      </c>
      <c r="L25" s="14"/>
      <c r="M25" s="14">
        <v>8</v>
      </c>
      <c r="N25" s="13">
        <v>20</v>
      </c>
      <c r="O25" s="14">
        <v>98</v>
      </c>
      <c r="P25" s="15">
        <v>56</v>
      </c>
      <c r="Q25" s="15">
        <v>10</v>
      </c>
      <c r="R25" s="14">
        <v>26</v>
      </c>
      <c r="S25" s="11">
        <v>4</v>
      </c>
      <c r="T25" s="14">
        <v>100</v>
      </c>
      <c r="U25" s="14">
        <v>4.5</v>
      </c>
      <c r="V25" s="13"/>
      <c r="W25" s="14">
        <v>97</v>
      </c>
      <c r="X25" s="11">
        <v>4</v>
      </c>
      <c r="Y25" s="14">
        <v>100</v>
      </c>
      <c r="Z25" s="14">
        <v>9</v>
      </c>
      <c r="AA25" s="14">
        <v>8</v>
      </c>
      <c r="AB25" s="14">
        <v>95</v>
      </c>
      <c r="AC25" s="13">
        <v>20</v>
      </c>
      <c r="AD25" s="11">
        <v>2</v>
      </c>
      <c r="AE25" s="13">
        <v>13.5</v>
      </c>
      <c r="AF25" s="14">
        <v>8.75</v>
      </c>
      <c r="AG25" s="14">
        <v>2</v>
      </c>
      <c r="AH25" s="14">
        <v>28.5</v>
      </c>
      <c r="AI25">
        <v>36</v>
      </c>
      <c r="AJ25" s="16">
        <v>40</v>
      </c>
      <c r="AK25" s="15">
        <f>(AI25+AJ25)*0.7+AH25</f>
        <v>81.699999999999989</v>
      </c>
      <c r="AL25" s="16">
        <v>100</v>
      </c>
      <c r="AM25" s="14"/>
      <c r="AN25" s="13">
        <v>18</v>
      </c>
      <c r="AO25" s="14">
        <v>2</v>
      </c>
      <c r="AP25" s="14">
        <v>8.5</v>
      </c>
      <c r="AQ25" s="13">
        <v>17</v>
      </c>
      <c r="AR25" s="14">
        <v>100</v>
      </c>
      <c r="AS25" s="13">
        <v>18</v>
      </c>
      <c r="AT25" s="14">
        <v>8</v>
      </c>
      <c r="AU25" s="14">
        <v>100</v>
      </c>
      <c r="AV25" s="14">
        <v>10</v>
      </c>
      <c r="AW25" s="14">
        <v>100</v>
      </c>
      <c r="AX25" s="13">
        <v>18</v>
      </c>
      <c r="AY25" s="11">
        <v>4</v>
      </c>
      <c r="AZ25" s="14"/>
      <c r="BA25" s="11">
        <v>2</v>
      </c>
      <c r="BB25" s="14">
        <v>42</v>
      </c>
      <c r="BC25" s="14">
        <v>35</v>
      </c>
      <c r="BD25" s="14">
        <v>30</v>
      </c>
      <c r="BE25" s="15">
        <f>(BB25+BC25)*0.7+BD25</f>
        <v>83.9</v>
      </c>
      <c r="BF25" s="17">
        <v>43</v>
      </c>
      <c r="BG25" s="17">
        <v>20</v>
      </c>
      <c r="BH25" s="17">
        <v>18</v>
      </c>
      <c r="BI25" s="17">
        <v>10</v>
      </c>
      <c r="BJ25" s="18">
        <f>SUM(BF25:BI25)</f>
        <v>91</v>
      </c>
      <c r="BK25" s="15">
        <v>66</v>
      </c>
      <c r="BL25" s="15">
        <v>14.5</v>
      </c>
      <c r="BM25" s="15">
        <v>0</v>
      </c>
      <c r="BN25" s="14">
        <v>20</v>
      </c>
      <c r="BO25" s="14"/>
      <c r="BP25" s="14">
        <v>100</v>
      </c>
      <c r="BQ25">
        <v>87.144999999999996</v>
      </c>
      <c r="BS25" s="19">
        <f>(G25+I25+L25*0.5+M25+U25+Z25*0.5+AA25*0.5+AF25+AM25+AP25+AT25+AV25+BN25)*0.5+BQ25*0.5</f>
        <v>91.697499999999991</v>
      </c>
      <c r="BT25" s="19">
        <f>((D25+H25+N25+V25+AC25+AE25+AN25+AQ25+AS25+AX25)*5/9*10/22+BP25*12/22)*0.8+((B25+C25+S25+X25+AD25+AY25+BA25)/0.46)*0.2</f>
        <v>94.787000439174363</v>
      </c>
      <c r="BU25" s="19">
        <f>(F25+K25+O25+T25+W25+Y25+AB25+AL25+AR25+AU25+AW25+AZ25)/11</f>
        <v>98.909090909090907</v>
      </c>
      <c r="BV25" s="19">
        <v>96.92307692307692</v>
      </c>
      <c r="BW25" s="19">
        <f>((P25+Q25)*0.7+R25+AK25+BE25+BJ25)/4</f>
        <v>82.199999999999989</v>
      </c>
      <c r="BX25" s="19">
        <f>SUM(BK25:BM25)</f>
        <v>80.5</v>
      </c>
      <c r="BY25" s="20">
        <f>(BW25*0.4+BU25*0.1+BT25*0.1+BS25*0.1+BV25*0.1+BX25*0.2)</f>
        <v>87.211666827134223</v>
      </c>
    </row>
    <row r="26" spans="1:77">
      <c r="A26" s="9">
        <v>10289</v>
      </c>
      <c r="B26" s="11">
        <v>20</v>
      </c>
      <c r="C26" s="21">
        <v>9.5</v>
      </c>
      <c r="D26" s="13">
        <v>20</v>
      </c>
      <c r="E26" s="14">
        <v>2</v>
      </c>
      <c r="F26" s="14">
        <v>100</v>
      </c>
      <c r="G26" s="14">
        <v>10</v>
      </c>
      <c r="H26" s="13">
        <v>17.5</v>
      </c>
      <c r="I26" s="14">
        <v>10</v>
      </c>
      <c r="J26" s="14">
        <v>4</v>
      </c>
      <c r="K26" s="14">
        <v>100</v>
      </c>
      <c r="L26" s="14">
        <v>10</v>
      </c>
      <c r="M26" s="14">
        <v>9</v>
      </c>
      <c r="N26" s="13">
        <v>18</v>
      </c>
      <c r="O26" s="14">
        <v>100</v>
      </c>
      <c r="P26" s="15">
        <v>77</v>
      </c>
      <c r="Q26" s="15">
        <v>9</v>
      </c>
      <c r="R26" s="14">
        <v>18.5</v>
      </c>
      <c r="S26" s="11"/>
      <c r="T26" s="14">
        <v>98</v>
      </c>
      <c r="U26" s="14">
        <v>10</v>
      </c>
      <c r="V26" s="13">
        <v>15</v>
      </c>
      <c r="W26" s="14">
        <v>100</v>
      </c>
      <c r="X26" s="11"/>
      <c r="Y26" s="14">
        <v>100</v>
      </c>
      <c r="Z26" s="14">
        <v>10</v>
      </c>
      <c r="AA26" s="14">
        <v>10</v>
      </c>
      <c r="AB26" s="14">
        <v>100</v>
      </c>
      <c r="AC26" s="13">
        <v>15</v>
      </c>
      <c r="AD26" s="11">
        <v>2</v>
      </c>
      <c r="AE26" s="13">
        <v>18</v>
      </c>
      <c r="AF26" s="14">
        <v>9</v>
      </c>
      <c r="AG26" s="14">
        <v>2</v>
      </c>
      <c r="AH26" s="14">
        <v>29</v>
      </c>
      <c r="AI26">
        <v>42</v>
      </c>
      <c r="AJ26" s="16">
        <v>41.5</v>
      </c>
      <c r="AK26" s="15">
        <f>(AI26+AJ26)*0.7+AH26</f>
        <v>87.449999999999989</v>
      </c>
      <c r="AL26" s="16">
        <v>100</v>
      </c>
      <c r="AM26" s="14">
        <v>8</v>
      </c>
      <c r="AN26" s="13"/>
      <c r="AO26" s="14">
        <v>2</v>
      </c>
      <c r="AP26" s="14">
        <v>7.5</v>
      </c>
      <c r="AQ26" s="13">
        <v>17</v>
      </c>
      <c r="AR26" s="14">
        <v>100</v>
      </c>
      <c r="AS26" s="13">
        <v>17</v>
      </c>
      <c r="AT26" s="14">
        <v>9</v>
      </c>
      <c r="AU26" s="14">
        <v>100</v>
      </c>
      <c r="AV26" s="14">
        <v>8.5</v>
      </c>
      <c r="AW26" s="14">
        <v>100</v>
      </c>
      <c r="AX26" s="13">
        <v>20</v>
      </c>
      <c r="AY26" s="11">
        <v>4</v>
      </c>
      <c r="AZ26" s="14">
        <v>98</v>
      </c>
      <c r="BA26" s="11">
        <v>2</v>
      </c>
      <c r="BB26" s="14">
        <v>45.5</v>
      </c>
      <c r="BC26" s="14">
        <v>33</v>
      </c>
      <c r="BD26" s="14">
        <v>25</v>
      </c>
      <c r="BE26" s="15">
        <f>(BB26+BC26)*0.7+BD26</f>
        <v>79.949999999999989</v>
      </c>
      <c r="BF26" s="17">
        <v>46</v>
      </c>
      <c r="BG26" s="17">
        <v>20</v>
      </c>
      <c r="BH26" s="17">
        <v>18</v>
      </c>
      <c r="BI26" s="17">
        <v>5</v>
      </c>
      <c r="BJ26" s="18">
        <f>SUM(BF26:BI26)</f>
        <v>89</v>
      </c>
      <c r="BK26" s="15">
        <v>52</v>
      </c>
      <c r="BL26" s="15">
        <v>12.5</v>
      </c>
      <c r="BM26" s="15">
        <v>10</v>
      </c>
      <c r="BN26" s="15">
        <v>20</v>
      </c>
      <c r="BO26" s="14"/>
      <c r="BP26" s="14">
        <v>83.333333333333329</v>
      </c>
      <c r="BQ26">
        <v>87.045833333333334</v>
      </c>
      <c r="BS26" s="19">
        <f>(G26+I26+L26*0.5+M26+U26+Z26*0.5+AA26*0.5+AF26+AM26+AP26+AT26+AV26+BN26)*0.5+BQ26*0.5</f>
        <v>101.52291666666667</v>
      </c>
      <c r="BT26" s="19">
        <f>((D26+H26+N26+V26+AC26+AE26+AN26+AQ26+AS26+AX26)*5/9*10/22+BP26*12/22)*0.8+((B26+C26+S26+X26+AD26+AY26+BA26)/0.46)*0.2</f>
        <v>84.486166007905126</v>
      </c>
      <c r="BU26" s="19">
        <f>(F26+K26+O26+T26+W26+Y26+AB26+AL26+AR26+AU26+AW26+AZ26)/12</f>
        <v>99.666666666666671</v>
      </c>
      <c r="BV26" s="19">
        <v>98.384615384615387</v>
      </c>
      <c r="BW26" s="19">
        <f>((P26+Q26)*0.7+R26+AK26+BE26+BJ26)/4</f>
        <v>83.774999999999991</v>
      </c>
      <c r="BX26" s="19">
        <f>SUM(BK26:BM26)</f>
        <v>74.5</v>
      </c>
      <c r="BY26" s="20">
        <f>(BW26*0.4+BU26*0.1+BT26*0.1+BS26*0.1+BV26*0.1+BX26*0.2)</f>
        <v>86.816036472585395</v>
      </c>
    </row>
    <row r="27" spans="1:77">
      <c r="A27" s="6">
        <v>95223</v>
      </c>
      <c r="B27" s="11">
        <v>20</v>
      </c>
      <c r="C27" s="21">
        <v>9</v>
      </c>
      <c r="D27" s="13">
        <v>18.5</v>
      </c>
      <c r="E27" s="14">
        <v>2</v>
      </c>
      <c r="F27" s="14">
        <v>100</v>
      </c>
      <c r="G27" s="14"/>
      <c r="H27" s="13">
        <v>19.5</v>
      </c>
      <c r="I27" s="14"/>
      <c r="J27" s="14"/>
      <c r="K27" s="14">
        <v>100</v>
      </c>
      <c r="L27" s="14"/>
      <c r="M27" s="14"/>
      <c r="N27" s="13">
        <v>18.5</v>
      </c>
      <c r="O27" s="14">
        <v>96</v>
      </c>
      <c r="P27" s="15">
        <v>84</v>
      </c>
      <c r="Q27" s="15">
        <v>10</v>
      </c>
      <c r="R27" s="14">
        <v>25</v>
      </c>
      <c r="S27" s="11">
        <v>4</v>
      </c>
      <c r="T27" s="14">
        <v>100</v>
      </c>
      <c r="U27" s="14">
        <v>10</v>
      </c>
      <c r="V27" s="13"/>
      <c r="W27" s="14">
        <v>97</v>
      </c>
      <c r="X27" s="11">
        <v>4</v>
      </c>
      <c r="Y27" s="14">
        <v>100</v>
      </c>
      <c r="Z27" s="14">
        <v>10</v>
      </c>
      <c r="AA27" s="14">
        <v>8</v>
      </c>
      <c r="AB27" s="14">
        <v>100</v>
      </c>
      <c r="AC27" s="13">
        <v>17</v>
      </c>
      <c r="AD27" s="11">
        <v>2</v>
      </c>
      <c r="AE27" s="13">
        <v>19</v>
      </c>
      <c r="AF27" s="14">
        <v>7</v>
      </c>
      <c r="AG27" s="14">
        <v>2</v>
      </c>
      <c r="AH27" s="14">
        <v>29.5</v>
      </c>
      <c r="AI27">
        <v>51</v>
      </c>
      <c r="AJ27" s="16">
        <v>33</v>
      </c>
      <c r="AK27" s="15">
        <f>(AI27+AJ27)*0.7+AH27</f>
        <v>88.3</v>
      </c>
      <c r="AL27" s="16">
        <v>100</v>
      </c>
      <c r="AM27" s="16">
        <v>10</v>
      </c>
      <c r="AN27" s="13">
        <v>16</v>
      </c>
      <c r="AO27" s="14">
        <v>2</v>
      </c>
      <c r="AP27" s="14">
        <v>8</v>
      </c>
      <c r="AQ27" s="13">
        <v>16</v>
      </c>
      <c r="AR27" s="14">
        <v>100</v>
      </c>
      <c r="AS27" s="13">
        <v>20</v>
      </c>
      <c r="AT27" s="14">
        <v>9</v>
      </c>
      <c r="AU27" s="14">
        <v>100</v>
      </c>
      <c r="AV27" s="14">
        <v>8</v>
      </c>
      <c r="AW27" s="14"/>
      <c r="AX27" s="13">
        <v>18</v>
      </c>
      <c r="AY27" s="11">
        <v>4</v>
      </c>
      <c r="AZ27" s="14">
        <v>100</v>
      </c>
      <c r="BA27" s="11">
        <v>2</v>
      </c>
      <c r="BB27" s="14">
        <v>24.5</v>
      </c>
      <c r="BC27" s="14">
        <v>32</v>
      </c>
      <c r="BD27" s="14">
        <v>30</v>
      </c>
      <c r="BE27" s="15">
        <f>(BB27+BC27)*0.7+BD27</f>
        <v>69.55</v>
      </c>
      <c r="BF27" s="17">
        <v>50</v>
      </c>
      <c r="BG27" s="17">
        <v>20</v>
      </c>
      <c r="BH27" s="17">
        <v>17</v>
      </c>
      <c r="BI27" s="17">
        <v>10</v>
      </c>
      <c r="BJ27" s="18">
        <f>SUM(BF27:BI27)</f>
        <v>97</v>
      </c>
      <c r="BK27" s="15">
        <v>54</v>
      </c>
      <c r="BL27" s="15">
        <v>18</v>
      </c>
      <c r="BM27" s="14"/>
      <c r="BN27" s="14">
        <v>20</v>
      </c>
      <c r="BO27" s="14"/>
      <c r="BP27" s="14">
        <v>100</v>
      </c>
      <c r="BQ27">
        <v>85.347499999999982</v>
      </c>
      <c r="BS27" s="19">
        <f>(G27+I27+L27*0.5+M27+U27+Z27*0.5+AA27*0.5+AF27+AM27+AP27+AT27+AV27+BN27)*0.5+BQ27*0.5</f>
        <v>83.173749999999984</v>
      </c>
      <c r="BT27" s="19">
        <f>((D27+H27+N27+V27+AC27+AE27+AN27+AQ27+AS27+AX27)*5/9*10/22+BP27*12/22)*0.8+((B27+C27+S27+X27+AD27+AY27+BA27)/0.46)*0.2</f>
        <v>96.029863855950808</v>
      </c>
      <c r="BU27" s="19">
        <f>(F27+K27+O27+T27+W27+Y27+AB27+AL27+AR27+AU27+AW27+AZ27)/11</f>
        <v>99.36363636363636</v>
      </c>
      <c r="BV27" s="19">
        <v>99.538461538461533</v>
      </c>
      <c r="BW27" s="19">
        <f>((P27+Q27)*0.7+R27+AK27+BE27+BJ27)/4</f>
        <v>86.412499999999994</v>
      </c>
      <c r="BX27" s="19">
        <f>SUM(BK27:BM27)</f>
        <v>72</v>
      </c>
      <c r="BY27" s="20">
        <f>(BW27*0.4+BU27*0.1+BT27*0.1+BS27*0.1+BV27*0.1+BX27*0.2)</f>
        <v>86.77557117580487</v>
      </c>
    </row>
    <row r="28" spans="1:77">
      <c r="A28" s="9">
        <v>52125</v>
      </c>
      <c r="B28" s="11">
        <v>20</v>
      </c>
      <c r="C28" s="11">
        <v>9.5</v>
      </c>
      <c r="D28" s="13">
        <v>18.5</v>
      </c>
      <c r="E28" s="14">
        <v>2</v>
      </c>
      <c r="F28" s="14">
        <v>98</v>
      </c>
      <c r="G28" s="14">
        <v>10</v>
      </c>
      <c r="H28" s="13">
        <v>17.5</v>
      </c>
      <c r="I28" s="14">
        <v>10</v>
      </c>
      <c r="J28" s="14">
        <v>4</v>
      </c>
      <c r="K28" s="14">
        <v>100</v>
      </c>
      <c r="L28" s="14">
        <v>10</v>
      </c>
      <c r="M28" s="14">
        <v>8</v>
      </c>
      <c r="N28" s="13">
        <v>17</v>
      </c>
      <c r="O28" s="14">
        <v>94</v>
      </c>
      <c r="P28" s="15">
        <v>63</v>
      </c>
      <c r="Q28" s="15">
        <v>10</v>
      </c>
      <c r="R28" s="14">
        <v>26.5</v>
      </c>
      <c r="S28" s="11">
        <v>4</v>
      </c>
      <c r="T28" s="14">
        <v>97</v>
      </c>
      <c r="U28" s="14">
        <v>10</v>
      </c>
      <c r="V28" s="13">
        <v>18</v>
      </c>
      <c r="W28" s="14">
        <v>100</v>
      </c>
      <c r="X28" s="11">
        <v>4</v>
      </c>
      <c r="Y28" s="14">
        <v>100</v>
      </c>
      <c r="Z28" s="14">
        <v>9</v>
      </c>
      <c r="AA28" s="14">
        <v>10</v>
      </c>
      <c r="AB28" s="14">
        <v>98</v>
      </c>
      <c r="AC28" s="13">
        <v>18</v>
      </c>
      <c r="AD28" s="11">
        <v>2</v>
      </c>
      <c r="AE28" s="13">
        <v>19.5</v>
      </c>
      <c r="AF28" s="14">
        <v>9.25</v>
      </c>
      <c r="AG28" s="14">
        <v>2</v>
      </c>
      <c r="AH28" s="14">
        <v>23.5</v>
      </c>
      <c r="AI28">
        <v>42</v>
      </c>
      <c r="AJ28" s="16">
        <v>39.5</v>
      </c>
      <c r="AK28" s="15">
        <f>(AI28+AJ28)*0.7+AH28</f>
        <v>80.55</v>
      </c>
      <c r="AL28" s="16">
        <v>100</v>
      </c>
      <c r="AM28" s="14">
        <v>6</v>
      </c>
      <c r="AN28" s="13">
        <v>20</v>
      </c>
      <c r="AO28" s="14">
        <v>2</v>
      </c>
      <c r="AP28" s="14">
        <v>6.5</v>
      </c>
      <c r="AQ28" s="13"/>
      <c r="AR28" s="14">
        <v>98</v>
      </c>
      <c r="AS28" s="13">
        <v>20</v>
      </c>
      <c r="AT28" s="14">
        <v>7.5</v>
      </c>
      <c r="AU28" s="14">
        <v>100</v>
      </c>
      <c r="AV28" s="14">
        <v>10</v>
      </c>
      <c r="AW28" s="14">
        <v>100</v>
      </c>
      <c r="AX28" s="13">
        <v>17</v>
      </c>
      <c r="AY28" s="11">
        <v>4</v>
      </c>
      <c r="AZ28" s="14">
        <v>100</v>
      </c>
      <c r="BA28" s="11">
        <v>2</v>
      </c>
      <c r="BB28" s="14">
        <v>21</v>
      </c>
      <c r="BC28" s="14">
        <v>30.75</v>
      </c>
      <c r="BD28" s="14">
        <v>21</v>
      </c>
      <c r="BE28" s="15">
        <f>(BB28+BC28)*0.7+BD28</f>
        <v>57.224999999999994</v>
      </c>
      <c r="BF28" s="17">
        <v>33</v>
      </c>
      <c r="BG28" s="17">
        <v>20</v>
      </c>
      <c r="BH28" s="17">
        <v>17</v>
      </c>
      <c r="BI28" s="17">
        <v>10</v>
      </c>
      <c r="BJ28" s="18">
        <f>SUM(BF28:BI28)</f>
        <v>80</v>
      </c>
      <c r="BK28" s="15">
        <v>64</v>
      </c>
      <c r="BL28" s="15">
        <v>15</v>
      </c>
      <c r="BM28" s="15">
        <v>8</v>
      </c>
      <c r="BN28" s="14">
        <v>20</v>
      </c>
      <c r="BO28" s="14"/>
      <c r="BP28" s="14">
        <v>100</v>
      </c>
      <c r="BQ28">
        <v>80.943333333333328</v>
      </c>
      <c r="BS28" s="19">
        <f>(G28+I28+L28*0.5+M28+U28+Z28*0.5+AA28*0.5+AF28+AM28+AP28+AT28+AV28+BN28)*0.5+BQ28*0.5</f>
        <v>96.346666666666664</v>
      </c>
      <c r="BT28" s="19">
        <f>((D28+H28+N28+V28+AC28+AE28+AN28+AQ28+AS28+AX28)*5/9*10/22+BP28*12/22)*0.8+((B28+C28+S28+X28+AD28+AY28+BA28)/0.46)*0.2</f>
        <v>96.853315766359245</v>
      </c>
      <c r="BU28" s="19">
        <f>(F28+K28+O28+T28+W28+Y28+AB28+AL28+AR28+AU28+AW28+AZ28)/12</f>
        <v>98.75</v>
      </c>
      <c r="BV28" s="19">
        <v>100.15384615384616</v>
      </c>
      <c r="BW28" s="19">
        <f>((P28+Q28)*0.7+R28+AK28+BE28+BJ28)/4</f>
        <v>73.84375</v>
      </c>
      <c r="BX28" s="19">
        <f>SUM(BK28:BM28)</f>
        <v>87</v>
      </c>
      <c r="BY28" s="20">
        <f>(BW28*0.4+BU28*0.1+BT28*0.1+BS28*0.1+BV28*0.1+BX28*0.2)</f>
        <v>86.147882858687211</v>
      </c>
    </row>
    <row r="29" spans="1:77">
      <c r="A29" s="9">
        <v>93091</v>
      </c>
      <c r="B29" s="11">
        <v>20</v>
      </c>
      <c r="C29" s="11">
        <v>9</v>
      </c>
      <c r="D29" s="13">
        <v>19.5</v>
      </c>
      <c r="E29" s="14"/>
      <c r="F29" s="14">
        <v>100</v>
      </c>
      <c r="G29" s="14">
        <v>10</v>
      </c>
      <c r="H29" s="13">
        <v>18</v>
      </c>
      <c r="I29" s="14">
        <v>10</v>
      </c>
      <c r="J29" s="14">
        <v>4</v>
      </c>
      <c r="K29" s="14">
        <v>100</v>
      </c>
      <c r="L29" s="14">
        <v>10</v>
      </c>
      <c r="M29" s="14">
        <v>10</v>
      </c>
      <c r="N29" s="13">
        <v>20</v>
      </c>
      <c r="O29" s="14">
        <v>95</v>
      </c>
      <c r="P29" s="15">
        <v>80.5</v>
      </c>
      <c r="Q29" s="15">
        <v>9</v>
      </c>
      <c r="R29" s="14">
        <v>22</v>
      </c>
      <c r="S29" s="11">
        <v>4</v>
      </c>
      <c r="T29" s="14">
        <v>96</v>
      </c>
      <c r="U29" s="14">
        <v>10</v>
      </c>
      <c r="V29" s="13"/>
      <c r="W29" s="14">
        <v>97</v>
      </c>
      <c r="X29" s="11">
        <v>4</v>
      </c>
      <c r="Y29" s="14">
        <v>100</v>
      </c>
      <c r="Z29" s="14">
        <v>10</v>
      </c>
      <c r="AA29" s="14">
        <v>9</v>
      </c>
      <c r="AB29" s="14">
        <v>93</v>
      </c>
      <c r="AC29" s="13">
        <v>14</v>
      </c>
      <c r="AD29" s="11">
        <v>2</v>
      </c>
      <c r="AE29" s="13">
        <v>17.5</v>
      </c>
      <c r="AF29" s="14">
        <v>8</v>
      </c>
      <c r="AG29" s="14"/>
      <c r="AH29" s="14">
        <v>28</v>
      </c>
      <c r="AI29">
        <v>39</v>
      </c>
      <c r="AJ29" s="14">
        <v>34</v>
      </c>
      <c r="AK29" s="15">
        <f>(AI29+AJ29)*0.7+AH29</f>
        <v>79.099999999999994</v>
      </c>
      <c r="AL29" s="14">
        <v>100</v>
      </c>
      <c r="AM29" s="14">
        <v>8</v>
      </c>
      <c r="AN29" s="13">
        <v>16</v>
      </c>
      <c r="AO29" s="14">
        <v>2</v>
      </c>
      <c r="AP29" s="14"/>
      <c r="AQ29" s="13">
        <v>7</v>
      </c>
      <c r="AR29" s="14">
        <v>96</v>
      </c>
      <c r="AS29" s="13">
        <v>17</v>
      </c>
      <c r="AT29" s="14">
        <v>7</v>
      </c>
      <c r="AU29" s="14">
        <v>98</v>
      </c>
      <c r="AV29" s="14">
        <v>9.5</v>
      </c>
      <c r="AW29" s="14">
        <v>100</v>
      </c>
      <c r="AX29" s="13">
        <v>20</v>
      </c>
      <c r="AY29" s="11">
        <v>4</v>
      </c>
      <c r="AZ29" s="14">
        <v>100</v>
      </c>
      <c r="BA29" s="11"/>
      <c r="BB29" s="14">
        <v>38.5</v>
      </c>
      <c r="BC29" s="14">
        <v>33.5</v>
      </c>
      <c r="BD29" s="14"/>
      <c r="BE29" s="15">
        <f>(BB29+BC29)</f>
        <v>72</v>
      </c>
      <c r="BF29" s="17">
        <v>49</v>
      </c>
      <c r="BG29" s="17">
        <v>20</v>
      </c>
      <c r="BH29" s="17">
        <v>19</v>
      </c>
      <c r="BI29" s="17">
        <v>10</v>
      </c>
      <c r="BJ29" s="18">
        <f>SUM(BF29:BI29)</f>
        <v>98</v>
      </c>
      <c r="BK29" s="15">
        <v>54</v>
      </c>
      <c r="BL29" s="15">
        <v>20</v>
      </c>
      <c r="BM29" s="14"/>
      <c r="BN29" s="14">
        <v>20</v>
      </c>
      <c r="BO29" s="14"/>
      <c r="BP29" s="14">
        <v>91.666666666666671</v>
      </c>
      <c r="BQ29">
        <v>75.534166666666664</v>
      </c>
      <c r="BS29" s="19">
        <f>(G29+I29+L29*0.5+M29+U29+Z29*0.5+AA29*0.5+AF29+AM29+AP29+AT29+AV29+BN29)*0.5+BQ29*0.5</f>
        <v>91.267083333333332</v>
      </c>
      <c r="BT29" s="19">
        <f>((D29+H29+N29+V29+AC29+AE29+AN29+AQ29+AS29+AX29)*5/9*10/22+BP29*12/22)*0.8+((B29+C29+S29+X29+AD29+AY29+BA29)/0.46)*0.2</f>
        <v>88.796662274923136</v>
      </c>
      <c r="BU29" s="19">
        <f>(F29+K29+O29+T29+W29+Y29+AB29+AL29+AR29+AU29+AW29+AZ29)/12</f>
        <v>97.916666666666671</v>
      </c>
      <c r="BV29" s="19">
        <v>100.15384615384616</v>
      </c>
      <c r="BW29" s="19">
        <f>((P29+Q29)*0.7+R29+AK29+BE29+BJ29)/4</f>
        <v>83.4375</v>
      </c>
      <c r="BX29" s="19">
        <f>SUM(BK29:BM29)</f>
        <v>74</v>
      </c>
      <c r="BY29" s="20">
        <f>(BW29*0.4+BU29*0.1+BT29*0.1+BS29*0.1+BV29*0.1+BX29*0.2)</f>
        <v>85.988425842876936</v>
      </c>
    </row>
    <row r="30" spans="1:77">
      <c r="A30" s="6">
        <v>12391</v>
      </c>
      <c r="B30" s="11">
        <v>20</v>
      </c>
      <c r="C30" s="21">
        <v>9</v>
      </c>
      <c r="D30" s="13">
        <v>18</v>
      </c>
      <c r="E30" s="14"/>
      <c r="F30" s="14">
        <v>98</v>
      </c>
      <c r="G30" s="14">
        <v>10</v>
      </c>
      <c r="H30" s="13">
        <v>20</v>
      </c>
      <c r="I30" s="14">
        <v>10</v>
      </c>
      <c r="J30" s="14">
        <v>4</v>
      </c>
      <c r="K30" s="14">
        <v>99</v>
      </c>
      <c r="L30" s="14">
        <v>10</v>
      </c>
      <c r="M30" s="14">
        <v>9</v>
      </c>
      <c r="N30" s="13">
        <v>17.5</v>
      </c>
      <c r="O30" s="14">
        <v>94</v>
      </c>
      <c r="P30" s="15">
        <v>73.5</v>
      </c>
      <c r="Q30" s="15">
        <v>10</v>
      </c>
      <c r="R30" s="14">
        <v>24</v>
      </c>
      <c r="S30" s="11">
        <v>4</v>
      </c>
      <c r="T30" s="14">
        <v>100</v>
      </c>
      <c r="U30" s="14">
        <v>10</v>
      </c>
      <c r="V30" s="13">
        <v>16</v>
      </c>
      <c r="W30" s="14">
        <v>100</v>
      </c>
      <c r="X30" s="11">
        <v>4</v>
      </c>
      <c r="Y30" s="14">
        <v>96</v>
      </c>
      <c r="Z30" s="14">
        <v>10</v>
      </c>
      <c r="AA30" s="14">
        <v>7</v>
      </c>
      <c r="AB30" s="14">
        <v>100</v>
      </c>
      <c r="AC30" s="13">
        <v>18</v>
      </c>
      <c r="AD30" s="11">
        <v>2</v>
      </c>
      <c r="AE30" s="13">
        <v>18.5</v>
      </c>
      <c r="AF30" s="14">
        <v>8.75</v>
      </c>
      <c r="AG30" s="14">
        <v>2</v>
      </c>
      <c r="AH30" s="14">
        <v>26.5</v>
      </c>
      <c r="AI30">
        <v>36</v>
      </c>
      <c r="AJ30" s="16">
        <v>41</v>
      </c>
      <c r="AK30" s="15">
        <f>(AI30+AJ30)*0.7+AH30</f>
        <v>80.400000000000006</v>
      </c>
      <c r="AL30" s="16">
        <v>100</v>
      </c>
      <c r="AM30" s="16">
        <v>9</v>
      </c>
      <c r="AN30" s="13">
        <v>20</v>
      </c>
      <c r="AO30" s="14"/>
      <c r="AP30" s="14">
        <v>8.5</v>
      </c>
      <c r="AQ30" s="13">
        <v>16</v>
      </c>
      <c r="AR30" s="14">
        <v>100</v>
      </c>
      <c r="AS30" s="13">
        <v>17</v>
      </c>
      <c r="AT30" s="14">
        <v>8.5</v>
      </c>
      <c r="AU30" s="14">
        <v>100</v>
      </c>
      <c r="AV30" s="14">
        <v>8.5</v>
      </c>
      <c r="AW30" s="14">
        <v>100</v>
      </c>
      <c r="AX30" s="13"/>
      <c r="AY30" s="11">
        <v>4</v>
      </c>
      <c r="AZ30" s="14">
        <v>97</v>
      </c>
      <c r="BA30" s="11">
        <v>2</v>
      </c>
      <c r="BB30" s="14">
        <v>35</v>
      </c>
      <c r="BC30" s="14">
        <v>29.5</v>
      </c>
      <c r="BD30" s="14">
        <v>27</v>
      </c>
      <c r="BE30" s="15">
        <f>(BB30+BC30)*0.7+BD30</f>
        <v>72.150000000000006</v>
      </c>
      <c r="BF30" s="17">
        <v>40</v>
      </c>
      <c r="BG30" s="17">
        <v>20</v>
      </c>
      <c r="BH30" s="17">
        <v>18</v>
      </c>
      <c r="BI30" s="17">
        <v>10</v>
      </c>
      <c r="BJ30" s="18">
        <f>SUM(BF30:BI30)</f>
        <v>88</v>
      </c>
      <c r="BK30" s="15">
        <v>54</v>
      </c>
      <c r="BL30" s="15">
        <v>17</v>
      </c>
      <c r="BM30" s="14"/>
      <c r="BN30" s="14">
        <v>20</v>
      </c>
      <c r="BO30" s="14"/>
      <c r="BP30" s="14">
        <v>83.333333333333329</v>
      </c>
      <c r="BQ30">
        <v>87.460833333333326</v>
      </c>
      <c r="BS30" s="19">
        <f>(G30+I30+L30*0.5+M30+U30+Z30*0.5+AA30*0.5+AF30+AM30+AP30+AT30+AV30+BN30)*0.5+BQ30*0.5</f>
        <v>101.60541666666666</v>
      </c>
      <c r="BT30" s="19">
        <f>((D30+H30+N30+V30+AC30+AE30+AN30+AQ30+AS30+AX30)*5/9*10/22+BP30*12/22)*0.8+((B30+C30+S30+X30+AD30+AY30+BA30)/0.46)*0.2</f>
        <v>88.454106280193244</v>
      </c>
      <c r="BU30" s="19">
        <f>(F30+K30+O30+T30+W30+Y30+AB30+AL30+AR30+AU30+AW30+AZ30)/12</f>
        <v>98.666666666666671</v>
      </c>
      <c r="BV30" s="19">
        <v>97.15384615384616</v>
      </c>
      <c r="BW30" s="19">
        <f>((P30+Q30)*0.7+R30+AK30+BE30+BJ30)/4</f>
        <v>80.75</v>
      </c>
      <c r="BX30" s="19">
        <f>SUM(BK30:BM30)</f>
        <v>71</v>
      </c>
      <c r="BY30" s="20">
        <f>(BW30*0.4+BU30*0.1+BT30*0.1+BS30*0.1+BV30*0.1+BX30*0.2)</f>
        <v>85.088003576737279</v>
      </c>
    </row>
    <row r="31" spans="1:77">
      <c r="A31" s="6">
        <v>61393</v>
      </c>
      <c r="B31" s="11">
        <v>20</v>
      </c>
      <c r="C31" s="21">
        <v>9.5</v>
      </c>
      <c r="D31" s="13">
        <v>18</v>
      </c>
      <c r="E31" s="14">
        <v>2</v>
      </c>
      <c r="F31" s="14">
        <v>100</v>
      </c>
      <c r="G31" s="14">
        <v>10</v>
      </c>
      <c r="H31" s="13">
        <v>19</v>
      </c>
      <c r="I31" s="14">
        <v>10</v>
      </c>
      <c r="J31" s="14">
        <v>4</v>
      </c>
      <c r="K31" s="14">
        <v>100</v>
      </c>
      <c r="L31" s="14"/>
      <c r="M31" s="14">
        <v>10</v>
      </c>
      <c r="N31" s="13">
        <v>16</v>
      </c>
      <c r="O31" s="14">
        <v>100</v>
      </c>
      <c r="P31" s="15">
        <v>73.5</v>
      </c>
      <c r="Q31" s="15">
        <v>10</v>
      </c>
      <c r="R31" s="14">
        <v>25</v>
      </c>
      <c r="S31" s="11">
        <v>4</v>
      </c>
      <c r="T31" s="14">
        <v>100</v>
      </c>
      <c r="U31" s="14">
        <v>10</v>
      </c>
      <c r="V31" s="13"/>
      <c r="W31" s="14">
        <v>100</v>
      </c>
      <c r="X31" s="11"/>
      <c r="Y31" s="14">
        <v>95</v>
      </c>
      <c r="Z31" s="14">
        <v>10</v>
      </c>
      <c r="AA31" s="14">
        <v>8.5</v>
      </c>
      <c r="AB31" s="14">
        <v>100</v>
      </c>
      <c r="AC31" s="13">
        <v>20</v>
      </c>
      <c r="AD31" s="11">
        <v>2</v>
      </c>
      <c r="AE31" s="13">
        <v>18</v>
      </c>
      <c r="AF31" s="14">
        <v>8.75</v>
      </c>
      <c r="AG31" s="14">
        <v>2</v>
      </c>
      <c r="AH31" s="14">
        <v>25</v>
      </c>
      <c r="AI31">
        <v>42</v>
      </c>
      <c r="AJ31" s="16">
        <v>37</v>
      </c>
      <c r="AK31" s="15">
        <f>(AI31+AJ31)*0.7+AH31</f>
        <v>80.3</v>
      </c>
      <c r="AL31" s="16">
        <v>100</v>
      </c>
      <c r="AM31" s="16">
        <v>10</v>
      </c>
      <c r="AN31" s="13">
        <v>20</v>
      </c>
      <c r="AO31" s="14">
        <v>2</v>
      </c>
      <c r="AP31" s="14">
        <v>7.5</v>
      </c>
      <c r="AQ31" s="13">
        <v>18</v>
      </c>
      <c r="AR31" s="14">
        <v>100</v>
      </c>
      <c r="AS31" s="13">
        <v>20</v>
      </c>
      <c r="AT31" s="14">
        <v>5</v>
      </c>
      <c r="AU31" s="14">
        <v>100</v>
      </c>
      <c r="AV31" s="14">
        <v>10</v>
      </c>
      <c r="AW31" s="14">
        <v>100</v>
      </c>
      <c r="AX31" s="13">
        <v>20</v>
      </c>
      <c r="AY31" s="11"/>
      <c r="AZ31" s="14">
        <v>100</v>
      </c>
      <c r="BA31" s="11">
        <v>2</v>
      </c>
      <c r="BB31" s="14">
        <v>45.5</v>
      </c>
      <c r="BC31" s="14">
        <v>35</v>
      </c>
      <c r="BD31" s="14"/>
      <c r="BE31" s="15">
        <f>(BB31+BC31)</f>
        <v>80.5</v>
      </c>
      <c r="BF31" s="17">
        <v>41</v>
      </c>
      <c r="BG31" s="17">
        <v>20</v>
      </c>
      <c r="BH31" s="17">
        <v>20</v>
      </c>
      <c r="BI31" s="17">
        <v>10</v>
      </c>
      <c r="BJ31" s="18">
        <f>SUM(BF31:BI31)</f>
        <v>91</v>
      </c>
      <c r="BK31" s="15">
        <v>52</v>
      </c>
      <c r="BL31" s="15">
        <v>11</v>
      </c>
      <c r="BM31" s="14"/>
      <c r="BN31" s="14">
        <v>20</v>
      </c>
      <c r="BO31" s="14"/>
      <c r="BP31" s="14">
        <v>91.666666666666671</v>
      </c>
      <c r="BQ31">
        <v>91.030000000000015</v>
      </c>
      <c r="BS31" s="19">
        <f>(G31+I31+L31*0.5+M31+U31+Z31*0.5+AA31*0.5+AF31+AM31+AP31+AT31+AV31+BN31)*0.5+BQ31*0.5</f>
        <v>100.76500000000001</v>
      </c>
      <c r="BT31" s="19">
        <f>((D31+H31+N31+V31+AC31+AE31+AN31+AQ31+AS31+AX31)*5/9*10/22+BP31*12/22)*0.8+((B31+C31+S31+X31+AD31+AY31+BA31)/0.46)*0.2</f>
        <v>90.445761967501085</v>
      </c>
      <c r="BU31" s="19">
        <f>(F31+K31+O31+T31+W31+Y31+AB31+AL31+AR31+AU31+AW31+AZ31)/12</f>
        <v>99.583333333333329</v>
      </c>
      <c r="BV31" s="19">
        <v>97.15384615384616</v>
      </c>
      <c r="BW31" s="19">
        <f>((P31+Q31)*0.7+R31+AK31+BE31+BJ31)/4</f>
        <v>83.8125</v>
      </c>
      <c r="BX31" s="19">
        <f>SUM(BK31:BM31)</f>
        <v>63</v>
      </c>
      <c r="BY31" s="20">
        <f>(BW31*0.4+BU31*0.1+BT31*0.1+BS31*0.1+BV31*0.1+BX31*0.2)</f>
        <v>84.919794145468074</v>
      </c>
    </row>
    <row r="32" spans="1:77">
      <c r="A32" s="6">
        <v>42600</v>
      </c>
      <c r="B32" s="11">
        <v>20</v>
      </c>
      <c r="C32" s="21">
        <v>10</v>
      </c>
      <c r="D32" s="13">
        <v>17</v>
      </c>
      <c r="E32" s="14">
        <v>2</v>
      </c>
      <c r="F32" s="14">
        <v>98</v>
      </c>
      <c r="G32" s="14">
        <v>10</v>
      </c>
      <c r="H32" s="13">
        <v>15.5</v>
      </c>
      <c r="I32" s="14">
        <v>10</v>
      </c>
      <c r="J32" s="14">
        <v>4</v>
      </c>
      <c r="K32" s="14">
        <v>100</v>
      </c>
      <c r="L32" s="14">
        <v>10</v>
      </c>
      <c r="M32" s="14">
        <v>8</v>
      </c>
      <c r="N32" s="13">
        <v>20</v>
      </c>
      <c r="O32" s="14">
        <v>94</v>
      </c>
      <c r="P32" s="15">
        <v>59.5</v>
      </c>
      <c r="Q32" s="15">
        <v>10</v>
      </c>
      <c r="R32" s="14">
        <v>22.5</v>
      </c>
      <c r="S32" s="11">
        <v>4</v>
      </c>
      <c r="T32" s="14">
        <v>99</v>
      </c>
      <c r="U32" s="14">
        <v>10</v>
      </c>
      <c r="V32" s="13">
        <v>15</v>
      </c>
      <c r="W32" s="14">
        <v>100</v>
      </c>
      <c r="X32" s="11">
        <v>4</v>
      </c>
      <c r="Y32" s="14">
        <v>100</v>
      </c>
      <c r="Z32" s="14">
        <v>9</v>
      </c>
      <c r="AA32" s="14">
        <v>8</v>
      </c>
      <c r="AB32" s="14">
        <v>100</v>
      </c>
      <c r="AC32" s="13">
        <v>20</v>
      </c>
      <c r="AD32" s="11">
        <v>2</v>
      </c>
      <c r="AE32" s="13">
        <v>19</v>
      </c>
      <c r="AF32" s="14">
        <v>1.25</v>
      </c>
      <c r="AG32" s="14">
        <v>2</v>
      </c>
      <c r="AH32" s="14">
        <v>26</v>
      </c>
      <c r="AI32">
        <v>42</v>
      </c>
      <c r="AJ32" s="16">
        <v>39</v>
      </c>
      <c r="AK32" s="15">
        <f>(AI32+AJ32)*0.7+AH32</f>
        <v>82.699999999999989</v>
      </c>
      <c r="AL32" s="16">
        <v>98</v>
      </c>
      <c r="AM32" s="16">
        <v>8</v>
      </c>
      <c r="AN32" s="13"/>
      <c r="AO32" s="14"/>
      <c r="AP32" s="14">
        <v>8.5</v>
      </c>
      <c r="AQ32" s="13">
        <v>13</v>
      </c>
      <c r="AR32" s="14">
        <v>97</v>
      </c>
      <c r="AS32" s="13">
        <v>15</v>
      </c>
      <c r="AT32" s="14">
        <v>6.5</v>
      </c>
      <c r="AU32" s="14">
        <v>96</v>
      </c>
      <c r="AV32" s="14">
        <v>8</v>
      </c>
      <c r="AW32" s="14">
        <v>100</v>
      </c>
      <c r="AX32" s="13">
        <v>20</v>
      </c>
      <c r="AY32" s="11">
        <v>4</v>
      </c>
      <c r="AZ32" s="14">
        <v>92</v>
      </c>
      <c r="BA32" s="11">
        <v>2</v>
      </c>
      <c r="BB32" s="14">
        <v>42</v>
      </c>
      <c r="BC32" s="14">
        <v>31</v>
      </c>
      <c r="BD32" s="14">
        <v>29</v>
      </c>
      <c r="BE32" s="15">
        <f>(BB32+BC32)*0.7+BD32</f>
        <v>80.099999999999994</v>
      </c>
      <c r="BF32" s="17">
        <v>34</v>
      </c>
      <c r="BG32" s="17">
        <v>20</v>
      </c>
      <c r="BH32" s="17">
        <v>17</v>
      </c>
      <c r="BI32" s="17">
        <v>10</v>
      </c>
      <c r="BJ32" s="18">
        <f>SUM(BF32:BI32)</f>
        <v>81</v>
      </c>
      <c r="BK32" s="15">
        <v>60</v>
      </c>
      <c r="BL32" s="15">
        <v>7</v>
      </c>
      <c r="BM32" s="15">
        <v>2</v>
      </c>
      <c r="BN32" s="14">
        <v>20</v>
      </c>
      <c r="BO32" s="14"/>
      <c r="BP32" s="14">
        <v>108.33333333333333</v>
      </c>
      <c r="BQ32">
        <v>90.970000000000013</v>
      </c>
      <c r="BS32" s="19">
        <f>(G32+I32+L32*0.5+M32+U32+Z32*0.5+AA32*0.5+AF32+AM32+AP32+AT32+AV32+BN32)*0.5+BQ32*0.5</f>
        <v>97.360000000000014</v>
      </c>
      <c r="BT32" s="19">
        <f>((D32+H32+N32+V32+AC32+AE32+AN32+AQ32+AS32+AX32)*5/9*10/22+BP32*12/22)*0.8+((B32+C32+S32+X32+AD32+AY32+BA32)/0.46)*0.2</f>
        <v>98.484848484848484</v>
      </c>
      <c r="BU32" s="19">
        <f>(F32+K32+O32+T32+W32+Y32+AB32+AL32+AR32+AU32+AW32+AZ32)/12</f>
        <v>97.833333333333329</v>
      </c>
      <c r="BV32" s="19">
        <v>98.92307692307692</v>
      </c>
      <c r="BW32" s="19">
        <f>((P32+Q32)*0.7+R32+AK32+BE32+BJ32)/4</f>
        <v>78.737499999999997</v>
      </c>
      <c r="BX32" s="19">
        <f>SUM(BK32:BM32)</f>
        <v>69</v>
      </c>
      <c r="BY32" s="20">
        <f>(BW32*0.4+BU32*0.1+BT32*0.1+BS32*0.1+BV32*0.1+BX32*0.2)</f>
        <v>84.555125874125878</v>
      </c>
    </row>
    <row r="33" spans="1:77">
      <c r="A33" s="6">
        <v>12892</v>
      </c>
      <c r="B33" s="11"/>
      <c r="C33" s="21">
        <v>9.5</v>
      </c>
      <c r="D33" s="13">
        <v>17</v>
      </c>
      <c r="E33" s="14">
        <v>2</v>
      </c>
      <c r="F33" s="14">
        <v>98</v>
      </c>
      <c r="G33" s="14">
        <v>8</v>
      </c>
      <c r="H33" s="13">
        <v>20</v>
      </c>
      <c r="I33" s="14">
        <v>10</v>
      </c>
      <c r="J33" s="14">
        <v>4</v>
      </c>
      <c r="K33" s="14">
        <v>99</v>
      </c>
      <c r="L33" s="14">
        <v>10</v>
      </c>
      <c r="M33" s="14">
        <v>8</v>
      </c>
      <c r="N33" s="13">
        <v>17.5</v>
      </c>
      <c r="O33" s="14">
        <v>94</v>
      </c>
      <c r="P33" s="15">
        <v>70</v>
      </c>
      <c r="Q33" s="15">
        <v>10</v>
      </c>
      <c r="R33" s="14">
        <v>25.5</v>
      </c>
      <c r="S33" s="11">
        <v>4</v>
      </c>
      <c r="T33" s="14">
        <v>100</v>
      </c>
      <c r="U33" s="14">
        <v>6</v>
      </c>
      <c r="V33" s="13">
        <v>16</v>
      </c>
      <c r="W33" s="14">
        <v>100</v>
      </c>
      <c r="X33" s="11">
        <v>4</v>
      </c>
      <c r="Y33" s="14">
        <v>96</v>
      </c>
      <c r="Z33" s="14">
        <v>10</v>
      </c>
      <c r="AA33" s="14">
        <v>5.5</v>
      </c>
      <c r="AB33" s="14">
        <v>100</v>
      </c>
      <c r="AC33" s="13">
        <v>18</v>
      </c>
      <c r="AD33" s="11">
        <v>2</v>
      </c>
      <c r="AE33" s="13">
        <v>18.5</v>
      </c>
      <c r="AF33" s="14"/>
      <c r="AG33" s="14">
        <v>2</v>
      </c>
      <c r="AH33" s="14">
        <v>25.5</v>
      </c>
      <c r="AI33">
        <v>39</v>
      </c>
      <c r="AJ33" s="16">
        <v>39</v>
      </c>
      <c r="AK33" s="15">
        <f>(AI33+AJ33)*0.7+AH33</f>
        <v>80.099999999999994</v>
      </c>
      <c r="AL33" s="16">
        <v>100</v>
      </c>
      <c r="AM33" s="16">
        <v>8</v>
      </c>
      <c r="AN33" s="13">
        <v>17</v>
      </c>
      <c r="AO33" s="14"/>
      <c r="AP33" s="14">
        <v>3.5</v>
      </c>
      <c r="AQ33" s="13">
        <v>16</v>
      </c>
      <c r="AR33" s="14">
        <v>100</v>
      </c>
      <c r="AS33" s="13">
        <v>17</v>
      </c>
      <c r="AT33" s="14">
        <v>5</v>
      </c>
      <c r="AU33" s="14">
        <v>100</v>
      </c>
      <c r="AV33" s="14">
        <v>10</v>
      </c>
      <c r="AW33" s="14">
        <v>100</v>
      </c>
      <c r="AX33" s="13"/>
      <c r="AY33" s="11">
        <v>4</v>
      </c>
      <c r="AZ33" s="14"/>
      <c r="BA33" s="11"/>
      <c r="BB33" s="14">
        <v>31.5</v>
      </c>
      <c r="BC33" s="14">
        <v>23.5</v>
      </c>
      <c r="BD33" s="14">
        <v>29</v>
      </c>
      <c r="BE33" s="15">
        <f>(BB33+BC33)*0.7+BD33</f>
        <v>67.5</v>
      </c>
      <c r="BF33" s="17">
        <v>40</v>
      </c>
      <c r="BG33" s="17">
        <v>20</v>
      </c>
      <c r="BH33" s="17">
        <v>18</v>
      </c>
      <c r="BI33" s="17">
        <v>10</v>
      </c>
      <c r="BJ33" s="18">
        <f>SUM(BF33:BI33)</f>
        <v>88</v>
      </c>
      <c r="BK33" s="15">
        <v>66</v>
      </c>
      <c r="BL33" s="15">
        <v>8.5</v>
      </c>
      <c r="BM33" s="15">
        <v>8</v>
      </c>
      <c r="BN33" s="14">
        <v>20</v>
      </c>
      <c r="BO33" s="14"/>
      <c r="BP33" s="14">
        <v>83.333333333333329</v>
      </c>
      <c r="BQ33">
        <v>87.510833333333338</v>
      </c>
      <c r="BS33" s="19">
        <f>(G33+I33+L33*0.5+M33+U33+Z33*0.5+AA33*0.5+AF33+AM33+AP33+AT33+AV33+BN33)*0.5+BQ33*0.5</f>
        <v>89.380416666666662</v>
      </c>
      <c r="BT33" s="19">
        <f>((D33+H33+N33+V33+AC33+AE33+AN33+AQ33+AS33+AX33)*5/9*10/22+BP33*12/22)*0.8+((B33+C33+S33+X33+AD33+AY33+BA33)/0.46)*0.2</f>
        <v>78.298199385155911</v>
      </c>
      <c r="BU33" s="19">
        <f>(F33+K33+O33+T33+W33+Y33+AB33+AL33+AR33+AU33+AW33+AZ33)/11</f>
        <v>98.818181818181813</v>
      </c>
      <c r="BV33" s="19">
        <v>95.307692307692307</v>
      </c>
      <c r="BW33" s="19">
        <f>((P33+Q33)*0.7+R33+AK33+BE33+BJ33)/4</f>
        <v>79.275000000000006</v>
      </c>
      <c r="BX33" s="19">
        <f>SUM(BK33:BM33)</f>
        <v>82.5</v>
      </c>
      <c r="BY33" s="20">
        <f>(BW33*0.4+BU33*0.1+BT33*0.1+BS33*0.1+BV33*0.1+BX33*0.2)</f>
        <v>84.390449017769669</v>
      </c>
    </row>
    <row r="34" spans="1:77">
      <c r="A34" s="6">
        <v>3815</v>
      </c>
      <c r="B34" s="11">
        <v>20</v>
      </c>
      <c r="C34" s="21">
        <v>9.5</v>
      </c>
      <c r="D34" s="13">
        <v>19.5</v>
      </c>
      <c r="E34" s="14">
        <v>2</v>
      </c>
      <c r="F34" s="14">
        <v>99</v>
      </c>
      <c r="G34" s="14">
        <v>10</v>
      </c>
      <c r="H34" s="13">
        <v>15.5</v>
      </c>
      <c r="I34" s="14">
        <v>9</v>
      </c>
      <c r="J34" s="14">
        <v>4</v>
      </c>
      <c r="K34" s="14">
        <v>100</v>
      </c>
      <c r="L34" s="14">
        <v>10</v>
      </c>
      <c r="M34" s="14">
        <v>6</v>
      </c>
      <c r="N34" s="13">
        <v>20</v>
      </c>
      <c r="O34" s="14">
        <v>77</v>
      </c>
      <c r="P34" s="15">
        <v>80.5</v>
      </c>
      <c r="Q34" s="15">
        <v>9</v>
      </c>
      <c r="R34" s="14">
        <v>23.5</v>
      </c>
      <c r="S34" s="11">
        <v>4</v>
      </c>
      <c r="T34" s="14">
        <v>100</v>
      </c>
      <c r="U34" s="14">
        <v>8.5</v>
      </c>
      <c r="V34" s="13">
        <v>16</v>
      </c>
      <c r="W34" s="14">
        <v>100</v>
      </c>
      <c r="X34" s="11">
        <v>4</v>
      </c>
      <c r="Y34" s="14">
        <v>100</v>
      </c>
      <c r="Z34" s="14">
        <v>10</v>
      </c>
      <c r="AA34" s="14">
        <v>8.5</v>
      </c>
      <c r="AB34" s="14">
        <v>100</v>
      </c>
      <c r="AC34" s="13">
        <v>20</v>
      </c>
      <c r="AD34" s="11">
        <v>2</v>
      </c>
      <c r="AE34" s="13">
        <v>19</v>
      </c>
      <c r="AF34" s="14">
        <v>9.5</v>
      </c>
      <c r="AG34" s="14">
        <v>2</v>
      </c>
      <c r="AH34" s="14">
        <v>27</v>
      </c>
      <c r="AI34">
        <v>51</v>
      </c>
      <c r="AJ34" s="16">
        <v>40</v>
      </c>
      <c r="AK34" s="15">
        <f>(AI34+AJ34)*0.7+AH34</f>
        <v>90.699999999999989</v>
      </c>
      <c r="AL34" s="16">
        <v>94</v>
      </c>
      <c r="AM34" s="16">
        <v>6</v>
      </c>
      <c r="AN34" s="13"/>
      <c r="AO34" s="14">
        <v>2</v>
      </c>
      <c r="AP34" s="14">
        <v>4.5</v>
      </c>
      <c r="AQ34" s="13">
        <v>16</v>
      </c>
      <c r="AR34" s="14">
        <v>100</v>
      </c>
      <c r="AS34" s="13">
        <v>15</v>
      </c>
      <c r="AT34" s="14"/>
      <c r="AU34" s="14">
        <v>100</v>
      </c>
      <c r="AV34" s="14">
        <v>8</v>
      </c>
      <c r="AW34" s="14">
        <v>91</v>
      </c>
      <c r="AX34" s="13">
        <v>20</v>
      </c>
      <c r="AY34" s="11">
        <v>4</v>
      </c>
      <c r="AZ34" s="14"/>
      <c r="BA34" s="11">
        <v>2</v>
      </c>
      <c r="BB34" s="14">
        <v>38.5</v>
      </c>
      <c r="BC34" s="14">
        <v>28.5</v>
      </c>
      <c r="BD34" s="14">
        <v>30</v>
      </c>
      <c r="BE34" s="15">
        <f>(BB34+BC34)*0.7+BD34</f>
        <v>76.900000000000006</v>
      </c>
      <c r="BF34" s="17">
        <v>45</v>
      </c>
      <c r="BG34" s="17">
        <v>20</v>
      </c>
      <c r="BH34" s="17">
        <v>18</v>
      </c>
      <c r="BI34" s="17">
        <v>10</v>
      </c>
      <c r="BJ34" s="18">
        <f>SUM(BF34:BI34)</f>
        <v>93</v>
      </c>
      <c r="BK34" s="15">
        <v>56</v>
      </c>
      <c r="BL34" s="15">
        <v>13.5</v>
      </c>
      <c r="BM34" s="14"/>
      <c r="BN34" s="14">
        <v>20</v>
      </c>
      <c r="BO34" s="14"/>
      <c r="BP34" s="14">
        <v>58.333333333333336</v>
      </c>
      <c r="BQ34">
        <v>88.150833333333324</v>
      </c>
      <c r="BS34" s="19">
        <f>(G34+I34+L34*0.5+M34+U34+Z34*0.5+AA34*0.5+AF34+AM34+AP34+AT34+AV34+BN34)*0.5+BQ34*0.5</f>
        <v>91.950416666666655</v>
      </c>
      <c r="BT34" s="19">
        <f>((D34+H34+N34+V34+AC34+AE34+AN34+AQ34+AS34+AX34)*5/9*10/22+BP34*12/22)*0.8+((B34+C34+S34+X34+AD34+AY34+BA34)/0.46)*0.2</f>
        <v>77.762406675450151</v>
      </c>
      <c r="BU34" s="19">
        <f>(F34+K34+O34+T34+W34+Y34+AB34+AL34+AR34+AU34+AW34+AZ34)/12</f>
        <v>88.416666666666671</v>
      </c>
      <c r="BV34" s="19">
        <v>96.615384615384613</v>
      </c>
      <c r="BW34" s="19">
        <f>((P34+Q34)*0.7+R34+AK34+BE34+BJ34)/4</f>
        <v>86.6875</v>
      </c>
      <c r="BX34" s="19">
        <f>SUM(BK34:BM34)</f>
        <v>69.5</v>
      </c>
      <c r="BY34" s="20">
        <f>(BW34*0.4+BU34*0.1+BT34*0.1+BS34*0.1+BV34*0.1+BX34*0.2)</f>
        <v>84.049487462416835</v>
      </c>
    </row>
    <row r="35" spans="1:77">
      <c r="A35" s="9">
        <v>16217</v>
      </c>
      <c r="B35" s="11">
        <v>20</v>
      </c>
      <c r="C35" s="11">
        <v>9</v>
      </c>
      <c r="D35" s="13">
        <v>17.5</v>
      </c>
      <c r="E35" s="14">
        <v>2</v>
      </c>
      <c r="F35" s="14">
        <v>100</v>
      </c>
      <c r="G35" s="14">
        <v>10</v>
      </c>
      <c r="H35" s="13">
        <v>17.5</v>
      </c>
      <c r="I35" s="14">
        <v>9.5</v>
      </c>
      <c r="J35" s="14">
        <v>4</v>
      </c>
      <c r="K35" s="14">
        <v>100</v>
      </c>
      <c r="L35" s="14">
        <v>10</v>
      </c>
      <c r="M35" s="14">
        <v>7</v>
      </c>
      <c r="N35" s="13">
        <v>19</v>
      </c>
      <c r="O35" s="14">
        <v>100</v>
      </c>
      <c r="P35" s="15">
        <v>63</v>
      </c>
      <c r="Q35" s="15">
        <v>10</v>
      </c>
      <c r="R35" s="14">
        <v>26</v>
      </c>
      <c r="S35" s="11">
        <v>4</v>
      </c>
      <c r="T35" s="14">
        <v>100</v>
      </c>
      <c r="U35" s="14">
        <v>10</v>
      </c>
      <c r="V35" s="13">
        <v>17</v>
      </c>
      <c r="W35" s="14">
        <v>100</v>
      </c>
      <c r="X35" s="11">
        <v>4</v>
      </c>
      <c r="Y35" s="14">
        <v>100</v>
      </c>
      <c r="Z35" s="14">
        <v>10</v>
      </c>
      <c r="AA35" s="14">
        <v>8.5</v>
      </c>
      <c r="AB35" s="14">
        <v>98</v>
      </c>
      <c r="AC35" s="13">
        <v>20</v>
      </c>
      <c r="AD35" s="11">
        <v>2</v>
      </c>
      <c r="AE35" s="13">
        <v>19</v>
      </c>
      <c r="AF35" s="14">
        <v>5</v>
      </c>
      <c r="AG35" s="14">
        <v>2</v>
      </c>
      <c r="AH35" s="14">
        <v>22</v>
      </c>
      <c r="AI35">
        <v>39</v>
      </c>
      <c r="AJ35" s="16">
        <v>34.5</v>
      </c>
      <c r="AK35" s="15">
        <f>(AI35+AJ35)*0.7+AH35</f>
        <v>73.449999999999989</v>
      </c>
      <c r="AL35" s="16">
        <v>100</v>
      </c>
      <c r="AM35" s="14">
        <v>7</v>
      </c>
      <c r="AN35" s="13">
        <v>20</v>
      </c>
      <c r="AO35" s="14"/>
      <c r="AP35" s="14">
        <v>7.5</v>
      </c>
      <c r="AQ35" s="13">
        <v>19</v>
      </c>
      <c r="AR35" s="14">
        <v>100</v>
      </c>
      <c r="AS35" s="13"/>
      <c r="AT35" s="14"/>
      <c r="AU35" s="14">
        <v>100</v>
      </c>
      <c r="AV35" s="14">
        <v>10</v>
      </c>
      <c r="AW35" s="14">
        <v>97</v>
      </c>
      <c r="AX35" s="13">
        <v>20</v>
      </c>
      <c r="AY35" s="11">
        <v>4</v>
      </c>
      <c r="AZ35" s="14">
        <v>100</v>
      </c>
      <c r="BA35" s="11"/>
      <c r="BB35" s="14">
        <v>45.5</v>
      </c>
      <c r="BC35" s="14">
        <v>26.5</v>
      </c>
      <c r="BD35" s="14"/>
      <c r="BE35" s="15">
        <f>(BB35+BC35)</f>
        <v>72</v>
      </c>
      <c r="BF35" s="17">
        <v>45</v>
      </c>
      <c r="BG35" s="17">
        <v>20</v>
      </c>
      <c r="BH35" s="17">
        <v>19</v>
      </c>
      <c r="BI35" s="17"/>
      <c r="BJ35" s="18">
        <f>SUM(BF35:BI35)</f>
        <v>84</v>
      </c>
      <c r="BK35" s="15">
        <v>60</v>
      </c>
      <c r="BL35" s="15">
        <v>9.5</v>
      </c>
      <c r="BM35" s="15">
        <v>0</v>
      </c>
      <c r="BN35" s="14">
        <v>20</v>
      </c>
      <c r="BO35" s="14"/>
      <c r="BP35" s="14">
        <v>100</v>
      </c>
      <c r="BQ35">
        <v>96.855000000000004</v>
      </c>
      <c r="BS35" s="19">
        <f>(G35+I35+L35*0.5+M35+U35+Z35*0.5+AA35*0.5+AF35+AM35+AP35+AT35+AV35+BN35)*0.5+BQ35*0.5</f>
        <v>98.552500000000009</v>
      </c>
      <c r="BT35" s="19">
        <f>((D35+H35+N35+V35+AC35+AE35+AN35+AQ35+AS35+AX35)*5/9*10/22+BP35*12/22)*0.8+((B35+C35+S35+X35+AD35+AY35+BA35)/0.46)*0.2</f>
        <v>96.473429951690832</v>
      </c>
      <c r="BU35" s="19">
        <f>(F35+K35+O35+T35+W35+Y35+AB35+AL35+AR35+AU35+AW35+AZ35)/12</f>
        <v>99.583333333333329</v>
      </c>
      <c r="BV35" s="19">
        <v>99.384615384615387</v>
      </c>
      <c r="BW35" s="19">
        <f>((P35+Q35)*0.7+R35+AK35+BE35+BJ35)/4</f>
        <v>76.637499999999989</v>
      </c>
      <c r="BX35" s="19">
        <f>SUM(BK35:BM35)</f>
        <v>69.5</v>
      </c>
      <c r="BY35" s="20">
        <f>(BW35*0.4+BU35*0.1+BT35*0.1+BS35*0.1+BV35*0.1+BX35*0.2)</f>
        <v>83.954387866963955</v>
      </c>
    </row>
    <row r="36" spans="1:77">
      <c r="A36" s="6">
        <v>83472</v>
      </c>
      <c r="B36" s="11">
        <v>20</v>
      </c>
      <c r="C36" s="21">
        <v>9.5</v>
      </c>
      <c r="D36" s="13">
        <v>19</v>
      </c>
      <c r="E36" s="14">
        <v>2</v>
      </c>
      <c r="F36" s="14">
        <v>99</v>
      </c>
      <c r="G36" s="14">
        <v>10</v>
      </c>
      <c r="H36" s="13">
        <v>17.5</v>
      </c>
      <c r="I36" s="14">
        <v>8</v>
      </c>
      <c r="J36" s="14"/>
      <c r="K36" s="14">
        <v>100</v>
      </c>
      <c r="L36" s="14">
        <v>10</v>
      </c>
      <c r="M36" s="14">
        <v>7</v>
      </c>
      <c r="N36" s="13">
        <v>20</v>
      </c>
      <c r="O36" s="14">
        <v>94</v>
      </c>
      <c r="P36" s="15">
        <v>73.5</v>
      </c>
      <c r="Q36" s="15">
        <v>10</v>
      </c>
      <c r="R36" s="14">
        <v>22</v>
      </c>
      <c r="S36" s="11">
        <v>4</v>
      </c>
      <c r="T36" s="14">
        <v>100</v>
      </c>
      <c r="U36" s="14">
        <v>8.5</v>
      </c>
      <c r="V36" s="13">
        <v>14</v>
      </c>
      <c r="W36" s="14">
        <v>100</v>
      </c>
      <c r="X36" s="11">
        <v>4</v>
      </c>
      <c r="Y36" s="14">
        <v>100</v>
      </c>
      <c r="Z36" s="14">
        <v>10</v>
      </c>
      <c r="AA36" s="14">
        <v>8</v>
      </c>
      <c r="AB36" s="14">
        <v>100</v>
      </c>
      <c r="AC36" s="13">
        <v>20</v>
      </c>
      <c r="AD36" s="11"/>
      <c r="AE36" s="13">
        <v>14</v>
      </c>
      <c r="AF36" s="14">
        <v>10</v>
      </c>
      <c r="AG36" s="14">
        <v>2</v>
      </c>
      <c r="AH36" s="14">
        <v>25.5</v>
      </c>
      <c r="AI36">
        <v>36</v>
      </c>
      <c r="AJ36" s="14">
        <v>38.5</v>
      </c>
      <c r="AK36" s="15">
        <f>(AI36+AJ36)*0.7+AH36</f>
        <v>77.650000000000006</v>
      </c>
      <c r="AL36" s="16">
        <v>100</v>
      </c>
      <c r="AM36" s="14"/>
      <c r="AN36" s="13">
        <v>14</v>
      </c>
      <c r="AO36" s="14">
        <v>2</v>
      </c>
      <c r="AP36" s="14">
        <v>3</v>
      </c>
      <c r="AQ36" s="13"/>
      <c r="AR36" s="14">
        <v>96</v>
      </c>
      <c r="AS36" s="13">
        <v>20</v>
      </c>
      <c r="AT36" s="14">
        <v>5.5</v>
      </c>
      <c r="AU36" s="14">
        <v>100</v>
      </c>
      <c r="AV36" s="14">
        <v>9</v>
      </c>
      <c r="AW36" s="14">
        <v>100</v>
      </c>
      <c r="AX36" s="13">
        <v>17</v>
      </c>
      <c r="AY36" s="11">
        <v>4</v>
      </c>
      <c r="AZ36" s="14"/>
      <c r="BA36" s="11">
        <v>2</v>
      </c>
      <c r="BB36" s="14">
        <v>42</v>
      </c>
      <c r="BC36" s="14">
        <v>22.5</v>
      </c>
      <c r="BD36" s="14"/>
      <c r="BE36" s="15">
        <f>(BB36+BC36)</f>
        <v>64.5</v>
      </c>
      <c r="BF36" s="17">
        <v>40</v>
      </c>
      <c r="BG36" s="17">
        <v>20</v>
      </c>
      <c r="BH36" s="17">
        <v>18</v>
      </c>
      <c r="BI36" s="17">
        <v>10</v>
      </c>
      <c r="BJ36" s="18">
        <f>SUM(BF36:BI36)</f>
        <v>88</v>
      </c>
      <c r="BK36" s="15">
        <v>54</v>
      </c>
      <c r="BL36" s="15">
        <v>13.5</v>
      </c>
      <c r="BM36" s="15">
        <v>10</v>
      </c>
      <c r="BN36" s="14">
        <v>20</v>
      </c>
      <c r="BO36" s="14"/>
      <c r="BP36" s="14">
        <v>91.666666666666671</v>
      </c>
      <c r="BQ36">
        <v>70.86</v>
      </c>
      <c r="BS36" s="19">
        <f>(G36+I36+L36*0.5+M36+U36+Z36*0.5+AA36*0.5+AF36+AM36+AP36+AT36+AV36+BN36)*0.5+BQ36*0.5</f>
        <v>82.93</v>
      </c>
      <c r="BT36" s="19">
        <f>((D36+H36+N36+V36+AC36+AE36+AN36+AQ36+AS36+AX36)*5/9*10/22+BP36*12/22)*0.8+((B36+C36+S36+X36+AD36+AY36+BA36)/0.46)*0.2</f>
        <v>90.327184892402286</v>
      </c>
      <c r="BU36" s="19">
        <f>(F36+K36+O36+T36+W36+Y36+AB36+AL36+AR36+AU36+AW36+AZ36)/11</f>
        <v>99</v>
      </c>
      <c r="BV36" s="19">
        <v>99.461538461538467</v>
      </c>
      <c r="BW36" s="19">
        <f>((P36+Q36)*0.7+R36+AK36+BE36+BJ36)/4</f>
        <v>77.650000000000006</v>
      </c>
      <c r="BX36" s="19">
        <f>SUM(BK36:BM36)</f>
        <v>77.5</v>
      </c>
      <c r="BY36" s="20">
        <f>(BW36*0.4+BU36*0.1+BT36*0.1+BS36*0.1+BV36*0.1+BX36*0.2)</f>
        <v>83.731872335394087</v>
      </c>
    </row>
    <row r="37" spans="1:77">
      <c r="A37" s="6">
        <v>96129</v>
      </c>
      <c r="B37" s="11">
        <v>20</v>
      </c>
      <c r="C37" s="21">
        <v>8.5</v>
      </c>
      <c r="D37" s="13">
        <v>20</v>
      </c>
      <c r="E37" s="14">
        <v>2</v>
      </c>
      <c r="F37" s="14">
        <v>96</v>
      </c>
      <c r="G37" s="14">
        <v>10</v>
      </c>
      <c r="H37" s="13">
        <v>19.5</v>
      </c>
      <c r="I37" s="14">
        <v>8</v>
      </c>
      <c r="J37" s="14"/>
      <c r="K37" s="14">
        <v>100</v>
      </c>
      <c r="L37" s="14"/>
      <c r="M37" s="14">
        <v>8</v>
      </c>
      <c r="N37" s="13">
        <v>17</v>
      </c>
      <c r="O37" s="14">
        <v>94</v>
      </c>
      <c r="P37" s="15">
        <f>21*3.5</f>
        <v>73.5</v>
      </c>
      <c r="Q37" s="15">
        <v>10</v>
      </c>
      <c r="R37" s="14">
        <v>22</v>
      </c>
      <c r="S37" s="11">
        <v>4</v>
      </c>
      <c r="T37" s="14">
        <v>100</v>
      </c>
      <c r="U37" s="14">
        <v>9</v>
      </c>
      <c r="V37" s="13"/>
      <c r="W37" s="14">
        <v>100</v>
      </c>
      <c r="X37" s="11">
        <v>4</v>
      </c>
      <c r="Y37" s="14">
        <v>98</v>
      </c>
      <c r="Z37" s="14">
        <v>10</v>
      </c>
      <c r="AA37" s="14">
        <v>8.5</v>
      </c>
      <c r="AB37" s="14">
        <v>100</v>
      </c>
      <c r="AC37" s="13">
        <v>20</v>
      </c>
      <c r="AD37" s="11">
        <v>2</v>
      </c>
      <c r="AE37" s="13">
        <v>19.5</v>
      </c>
      <c r="AF37" s="14">
        <v>6.75</v>
      </c>
      <c r="AG37" s="14">
        <v>2</v>
      </c>
      <c r="AH37" s="14">
        <v>29.5</v>
      </c>
      <c r="AI37">
        <v>36</v>
      </c>
      <c r="AJ37" s="16">
        <v>40.5</v>
      </c>
      <c r="AK37" s="15">
        <f>(AI37+AJ37)*0.7+AH37</f>
        <v>83.05</v>
      </c>
      <c r="AL37" s="16">
        <v>100</v>
      </c>
      <c r="AM37" s="16">
        <v>4</v>
      </c>
      <c r="AN37" s="13">
        <v>19</v>
      </c>
      <c r="AO37" s="14">
        <v>2</v>
      </c>
      <c r="AP37" s="14">
        <v>5.5</v>
      </c>
      <c r="AQ37" s="13">
        <v>9</v>
      </c>
      <c r="AR37" s="14"/>
      <c r="AS37" s="13">
        <v>20</v>
      </c>
      <c r="AT37" s="14">
        <v>6</v>
      </c>
      <c r="AU37" s="14">
        <v>100</v>
      </c>
      <c r="AV37" s="14">
        <v>8.5</v>
      </c>
      <c r="AW37" s="14">
        <v>100</v>
      </c>
      <c r="AX37" s="13">
        <v>20</v>
      </c>
      <c r="AY37" s="11">
        <v>4</v>
      </c>
      <c r="AZ37" s="14">
        <v>100</v>
      </c>
      <c r="BA37" s="11">
        <v>2</v>
      </c>
      <c r="BB37" s="14">
        <v>38.5</v>
      </c>
      <c r="BC37" s="14">
        <v>36.5</v>
      </c>
      <c r="BD37" s="14">
        <v>28</v>
      </c>
      <c r="BE37" s="15">
        <f>(BB37+BC37)*0.7+BD37</f>
        <v>80.5</v>
      </c>
      <c r="BF37" s="17">
        <v>38</v>
      </c>
      <c r="BG37" s="17">
        <v>20</v>
      </c>
      <c r="BH37" s="17">
        <v>20</v>
      </c>
      <c r="BI37" s="17">
        <v>10</v>
      </c>
      <c r="BJ37" s="18">
        <f>SUM(BF37:BI37)</f>
        <v>88</v>
      </c>
      <c r="BK37" s="15">
        <v>68</v>
      </c>
      <c r="BL37" s="15"/>
      <c r="BM37" s="14"/>
      <c r="BN37" s="14">
        <v>20</v>
      </c>
      <c r="BO37" s="14"/>
      <c r="BP37" s="14">
        <v>66.666666666666671</v>
      </c>
      <c r="BQ37">
        <v>81.040833333333339</v>
      </c>
      <c r="BS37" s="19">
        <f>(G37+I37+L37*0.5+M37+U37+Z37*0.5+AA37*0.5+AF37+AM37+AP37+AT37+AV37+BN37)*0.5+BQ37*0.5</f>
        <v>88.020416666666677</v>
      </c>
      <c r="BT37" s="19">
        <f>((D37+H37+N37+V37+AC37+AE37+AN37+AQ37+AS37+AX37)*5/9*10/22+BP37*12/22)*0.8+((B37+C37+S37+X37+AD37+AY37+BA37)/0.46)*0.2</f>
        <v>81.570048309178745</v>
      </c>
      <c r="BU37" s="19">
        <f>(F37+K37+O37+T37+W37+Y37+AB37+AL37+AR37+AU37+AW37+AZ37)/11</f>
        <v>98.909090909090907</v>
      </c>
      <c r="BV37" s="19">
        <v>97.92307692307692</v>
      </c>
      <c r="BW37" s="19">
        <f>((P37+Q37)*0.7+R37+AK37+BE37+BJ37)/4</f>
        <v>83</v>
      </c>
      <c r="BX37" s="19">
        <f>SUM(BK37:BM37)</f>
        <v>68</v>
      </c>
      <c r="BY37" s="20">
        <f>(BW37*0.4+BU37*0.1+BT37*0.1+BS37*0.1+BV37*0.1+BX37*0.2)</f>
        <v>83.442263280801342</v>
      </c>
    </row>
    <row r="38" spans="1:77">
      <c r="A38" s="6">
        <v>77063</v>
      </c>
      <c r="B38" s="11">
        <v>20</v>
      </c>
      <c r="C38" s="21">
        <v>9.5</v>
      </c>
      <c r="D38" s="13">
        <v>18.5</v>
      </c>
      <c r="E38" s="14">
        <v>2</v>
      </c>
      <c r="F38" s="14">
        <v>99</v>
      </c>
      <c r="G38" s="14">
        <v>10</v>
      </c>
      <c r="H38" s="13">
        <v>17.5</v>
      </c>
      <c r="I38" s="14">
        <v>10</v>
      </c>
      <c r="J38" s="14"/>
      <c r="K38" s="14">
        <v>100</v>
      </c>
      <c r="L38" s="14">
        <v>10</v>
      </c>
      <c r="M38" s="14">
        <v>8</v>
      </c>
      <c r="N38" s="13">
        <v>20</v>
      </c>
      <c r="O38" s="14">
        <v>94</v>
      </c>
      <c r="P38" s="15">
        <v>73.5</v>
      </c>
      <c r="Q38" s="15">
        <v>10</v>
      </c>
      <c r="R38" s="14">
        <v>26</v>
      </c>
      <c r="S38" s="11">
        <v>4</v>
      </c>
      <c r="T38" s="14">
        <v>100</v>
      </c>
      <c r="U38" s="14">
        <v>9</v>
      </c>
      <c r="V38" s="13"/>
      <c r="W38" s="14">
        <v>100</v>
      </c>
      <c r="X38" s="11">
        <v>4</v>
      </c>
      <c r="Y38" s="14">
        <v>100</v>
      </c>
      <c r="Z38" s="14">
        <v>9</v>
      </c>
      <c r="AA38" s="14">
        <v>7.5</v>
      </c>
      <c r="AB38" s="14">
        <v>100</v>
      </c>
      <c r="AC38" s="13">
        <v>20</v>
      </c>
      <c r="AD38" s="11">
        <v>2</v>
      </c>
      <c r="AE38" s="13">
        <v>19</v>
      </c>
      <c r="AF38" s="14">
        <v>1.25</v>
      </c>
      <c r="AG38" s="14">
        <v>2</v>
      </c>
      <c r="AH38" s="14">
        <v>29</v>
      </c>
      <c r="AI38">
        <v>24</v>
      </c>
      <c r="AJ38" s="16">
        <v>36.5</v>
      </c>
      <c r="AK38" s="15">
        <f>(AI38+AJ38)*0.7+AH38</f>
        <v>71.349999999999994</v>
      </c>
      <c r="AL38" s="16">
        <v>100</v>
      </c>
      <c r="AM38" s="16">
        <v>9</v>
      </c>
      <c r="AN38" s="13">
        <v>14</v>
      </c>
      <c r="AO38" s="14">
        <v>2</v>
      </c>
      <c r="AP38" s="14">
        <v>6</v>
      </c>
      <c r="AQ38" s="13">
        <v>13</v>
      </c>
      <c r="AR38" s="14">
        <v>96</v>
      </c>
      <c r="AS38" s="13">
        <v>20</v>
      </c>
      <c r="AT38" s="14">
        <v>5.5</v>
      </c>
      <c r="AU38" s="14">
        <v>100</v>
      </c>
      <c r="AV38" s="14">
        <v>9.5</v>
      </c>
      <c r="AW38" s="14">
        <v>100</v>
      </c>
      <c r="AX38" s="13">
        <v>17</v>
      </c>
      <c r="AY38" s="11"/>
      <c r="AZ38" s="14">
        <v>100</v>
      </c>
      <c r="BA38" s="11">
        <v>2</v>
      </c>
      <c r="BB38" s="14">
        <v>31.5</v>
      </c>
      <c r="BC38" s="14">
        <v>29</v>
      </c>
      <c r="BD38" s="14">
        <v>30</v>
      </c>
      <c r="BE38" s="15">
        <f>(BB38+BC38)*0.7+BD38</f>
        <v>72.349999999999994</v>
      </c>
      <c r="BF38" s="17">
        <v>47.5</v>
      </c>
      <c r="BG38" s="17">
        <v>20</v>
      </c>
      <c r="BH38" s="17">
        <v>18</v>
      </c>
      <c r="BI38" s="17">
        <v>10</v>
      </c>
      <c r="BJ38" s="18">
        <f>SUM(BF38:BI38)</f>
        <v>95.5</v>
      </c>
      <c r="BK38" s="15">
        <v>60</v>
      </c>
      <c r="BL38" s="15">
        <v>9.5</v>
      </c>
      <c r="BM38" s="14"/>
      <c r="BN38" s="14">
        <v>20</v>
      </c>
      <c r="BO38" s="14"/>
      <c r="BP38" s="14">
        <v>83.333333333333329</v>
      </c>
      <c r="BQ38">
        <v>65.926666666666662</v>
      </c>
      <c r="BS38" s="19">
        <f>(G38+I38+L38*0.5+M38+U38+Z38*0.5+AA38*0.5+AF38+AM38+AP38+AT38+AV38+BN38)*0.5+BQ38*0.5</f>
        <v>83.713333333333338</v>
      </c>
      <c r="BT38" s="19">
        <f>((D38+H38+N38+V38+AC38+AE38+AN38+AQ38+AS38+AX38)*5/9*10/22+BP38*12/22)*0.8+((B38+C38+S38+X38+AD38+AY38+BA38)/0.46)*0.2</f>
        <v>86.528326745718047</v>
      </c>
      <c r="BU38" s="19">
        <f>(F38+K38+O38+T38+W38+Y38+AB38+AL38+AR38+AU38+AW38+AZ38)/12</f>
        <v>99.083333333333329</v>
      </c>
      <c r="BV38" s="19">
        <v>99.461538461538467</v>
      </c>
      <c r="BW38" s="19">
        <f>((P38+Q38)*0.7+R38+AK38+BE38+BJ38)/4</f>
        <v>80.912499999999994</v>
      </c>
      <c r="BX38" s="19">
        <f>SUM(BK38:BM38)</f>
        <v>69.5</v>
      </c>
      <c r="BY38" s="20">
        <f>(BW38*0.4+BU38*0.1+BT38*0.1+BS38*0.1+BV38*0.1+BX38*0.2)</f>
        <v>83.143653187392317</v>
      </c>
    </row>
    <row r="39" spans="1:77">
      <c r="A39" s="6">
        <v>19643</v>
      </c>
      <c r="B39" s="11">
        <v>20</v>
      </c>
      <c r="C39" s="11">
        <v>8.5</v>
      </c>
      <c r="D39" s="13">
        <v>16.5</v>
      </c>
      <c r="E39" s="14">
        <v>2</v>
      </c>
      <c r="F39" s="14">
        <v>100</v>
      </c>
      <c r="G39" s="14">
        <v>10</v>
      </c>
      <c r="H39" s="13">
        <v>19</v>
      </c>
      <c r="I39" s="14">
        <v>7</v>
      </c>
      <c r="J39" s="14">
        <v>4</v>
      </c>
      <c r="K39" s="14">
        <v>99</v>
      </c>
      <c r="L39" s="14">
        <v>10</v>
      </c>
      <c r="M39" s="14">
        <v>6.5</v>
      </c>
      <c r="N39" s="13">
        <v>20</v>
      </c>
      <c r="O39" s="14">
        <v>97</v>
      </c>
      <c r="P39" s="15">
        <v>59.5</v>
      </c>
      <c r="Q39" s="15">
        <v>10</v>
      </c>
      <c r="R39" s="14">
        <v>27</v>
      </c>
      <c r="S39" s="11">
        <v>4</v>
      </c>
      <c r="T39" s="14">
        <v>100</v>
      </c>
      <c r="U39" s="14">
        <v>9.5</v>
      </c>
      <c r="V39" s="13">
        <v>17</v>
      </c>
      <c r="W39" s="14">
        <v>100</v>
      </c>
      <c r="X39" s="11">
        <v>4</v>
      </c>
      <c r="Y39" s="14">
        <v>100</v>
      </c>
      <c r="Z39" s="14">
        <v>10</v>
      </c>
      <c r="AA39" s="14">
        <v>8.5</v>
      </c>
      <c r="AB39" s="14">
        <v>100</v>
      </c>
      <c r="AC39" s="13">
        <v>18</v>
      </c>
      <c r="AD39" s="11">
        <v>2</v>
      </c>
      <c r="AE39" s="13">
        <v>17.5</v>
      </c>
      <c r="AF39" s="14">
        <v>7</v>
      </c>
      <c r="AG39" s="14">
        <v>2</v>
      </c>
      <c r="AH39" s="14">
        <v>27.5</v>
      </c>
      <c r="AI39">
        <v>33</v>
      </c>
      <c r="AJ39" s="16">
        <v>38</v>
      </c>
      <c r="AK39" s="15">
        <f>(AI39+AJ39)*0.7+AH39</f>
        <v>77.199999999999989</v>
      </c>
      <c r="AL39" s="16">
        <v>95</v>
      </c>
      <c r="AM39" s="16">
        <v>8</v>
      </c>
      <c r="AN39" s="13"/>
      <c r="AO39" s="14">
        <v>2</v>
      </c>
      <c r="AP39" s="14">
        <v>5</v>
      </c>
      <c r="AQ39" s="13">
        <v>6</v>
      </c>
      <c r="AR39" s="14">
        <v>94</v>
      </c>
      <c r="AS39" s="13">
        <v>20</v>
      </c>
      <c r="AT39" s="14">
        <v>7.5</v>
      </c>
      <c r="AU39" s="14">
        <v>98</v>
      </c>
      <c r="AV39" s="14">
        <v>8.5</v>
      </c>
      <c r="AW39" s="14">
        <v>100</v>
      </c>
      <c r="AX39" s="13">
        <v>17</v>
      </c>
      <c r="AY39" s="11">
        <v>4</v>
      </c>
      <c r="AZ39" s="14"/>
      <c r="BA39" s="11">
        <v>2</v>
      </c>
      <c r="BB39" s="14">
        <v>31.5</v>
      </c>
      <c r="BC39" s="14">
        <v>17</v>
      </c>
      <c r="BD39" s="14">
        <v>29</v>
      </c>
      <c r="BE39" s="15">
        <f>(BB39+BC39)*0.7+BD39</f>
        <v>62.949999999999996</v>
      </c>
      <c r="BF39" s="17">
        <v>35</v>
      </c>
      <c r="BG39" s="17">
        <v>20</v>
      </c>
      <c r="BH39" s="17">
        <v>19</v>
      </c>
      <c r="BI39" s="17">
        <v>10</v>
      </c>
      <c r="BJ39" s="18">
        <f>SUM(BF39:BI39)</f>
        <v>84</v>
      </c>
      <c r="BK39" s="15">
        <v>56</v>
      </c>
      <c r="BL39" s="15">
        <v>17</v>
      </c>
      <c r="BM39" s="14"/>
      <c r="BN39" s="14">
        <v>20</v>
      </c>
      <c r="BO39" s="14"/>
      <c r="BP39" s="14">
        <v>100</v>
      </c>
      <c r="BQ39">
        <v>79.877499999999984</v>
      </c>
      <c r="BS39" s="19">
        <f>(G39+I39+L39*0.5+M39+U39+Z39*0.5+AA39*0.5+AF39+AM39+AP39+AT39+AV39+BN39)*0.5+BQ39*0.5</f>
        <v>91.563749999999999</v>
      </c>
      <c r="BT39" s="19">
        <f>((D39+H39+N39+V39+AC39+AE39+AN39+AQ39+AS39+AX39)*5/9*10/22+BP39*12/22)*0.8+((B39+C39+S39+X39+AD39+AY39+BA39)/0.46)*0.2</f>
        <v>93.489240228370676</v>
      </c>
      <c r="BU39" s="19">
        <f>(F39+K39+O39+T39+W39+Y39+AB39)/7</f>
        <v>99.428571428571431</v>
      </c>
      <c r="BV39" s="19">
        <v>99.230769230769226</v>
      </c>
      <c r="BW39" s="19">
        <f>((P39+Q39)*0.7+R39+AK39+BE39+BJ39)/4</f>
        <v>74.949999999999989</v>
      </c>
      <c r="BX39" s="19">
        <f>SUM(BK39:BM39)</f>
        <v>73</v>
      </c>
      <c r="BY39" s="20">
        <f>(BW39*0.4+BU39*0.1+BT39*0.1+BS39*0.1+BV39*0.1+BX39*0.2)</f>
        <v>82.951233088771119</v>
      </c>
    </row>
    <row r="40" spans="1:77">
      <c r="A40" s="6">
        <v>92291</v>
      </c>
      <c r="B40" s="11">
        <v>20</v>
      </c>
      <c r="C40" s="11">
        <v>9</v>
      </c>
      <c r="D40" s="13">
        <v>19</v>
      </c>
      <c r="E40" s="14">
        <v>2</v>
      </c>
      <c r="F40" s="14">
        <v>96</v>
      </c>
      <c r="G40" s="14">
        <v>10</v>
      </c>
      <c r="H40" s="13">
        <v>17.5</v>
      </c>
      <c r="I40" s="14">
        <v>10</v>
      </c>
      <c r="J40" s="14">
        <v>4</v>
      </c>
      <c r="K40" s="14">
        <v>100</v>
      </c>
      <c r="L40" s="14">
        <v>10</v>
      </c>
      <c r="M40" s="14">
        <v>7</v>
      </c>
      <c r="N40" s="13">
        <v>17</v>
      </c>
      <c r="O40" s="14">
        <v>97</v>
      </c>
      <c r="P40" s="15">
        <v>42</v>
      </c>
      <c r="Q40" s="15">
        <v>9.5</v>
      </c>
      <c r="R40" s="14">
        <v>19.5</v>
      </c>
      <c r="S40" s="11"/>
      <c r="T40" s="14">
        <v>97</v>
      </c>
      <c r="U40" s="14">
        <v>9.5</v>
      </c>
      <c r="V40" s="13">
        <v>17</v>
      </c>
      <c r="W40" s="14">
        <v>100</v>
      </c>
      <c r="X40" s="11">
        <v>4</v>
      </c>
      <c r="Y40" s="14">
        <v>100</v>
      </c>
      <c r="Z40" s="14">
        <v>10</v>
      </c>
      <c r="AA40" s="14">
        <v>8</v>
      </c>
      <c r="AB40" s="14">
        <v>100</v>
      </c>
      <c r="AC40" s="13">
        <v>18</v>
      </c>
      <c r="AD40" s="11">
        <v>2</v>
      </c>
      <c r="AE40" s="13">
        <v>19.5</v>
      </c>
      <c r="AF40" s="14">
        <v>8.5</v>
      </c>
      <c r="AG40" s="14">
        <v>2</v>
      </c>
      <c r="AH40" s="14">
        <v>28</v>
      </c>
      <c r="AI40">
        <v>36</v>
      </c>
      <c r="AJ40" s="16">
        <v>25.5</v>
      </c>
      <c r="AK40" s="15">
        <f>(AI40+AJ40)*0.7+AH40</f>
        <v>71.05</v>
      </c>
      <c r="AL40" s="16">
        <v>96</v>
      </c>
      <c r="AM40" s="14">
        <v>7</v>
      </c>
      <c r="AN40" s="13"/>
      <c r="AO40" s="14">
        <v>2</v>
      </c>
      <c r="AP40" s="14">
        <v>7.5</v>
      </c>
      <c r="AQ40" s="13">
        <v>12</v>
      </c>
      <c r="AR40" s="14">
        <v>100</v>
      </c>
      <c r="AS40" s="13">
        <v>20</v>
      </c>
      <c r="AT40" s="14">
        <v>6.5</v>
      </c>
      <c r="AU40" s="14">
        <v>100</v>
      </c>
      <c r="AV40" s="14">
        <v>9.5</v>
      </c>
      <c r="AW40" s="14">
        <v>100</v>
      </c>
      <c r="AX40" s="13">
        <v>17</v>
      </c>
      <c r="AY40" s="11">
        <v>4</v>
      </c>
      <c r="AZ40" s="14">
        <v>100</v>
      </c>
      <c r="BA40" s="11">
        <v>2</v>
      </c>
      <c r="BB40" s="14">
        <v>24.5</v>
      </c>
      <c r="BC40" s="14">
        <v>29</v>
      </c>
      <c r="BD40" s="14"/>
      <c r="BE40" s="15">
        <f>(BB40+BC40)</f>
        <v>53.5</v>
      </c>
      <c r="BF40" s="17">
        <v>44</v>
      </c>
      <c r="BG40" s="17">
        <v>20</v>
      </c>
      <c r="BH40" s="17">
        <v>17</v>
      </c>
      <c r="BI40" s="17">
        <v>10</v>
      </c>
      <c r="BJ40" s="18">
        <f>SUM(BF40:BI40)</f>
        <v>91</v>
      </c>
      <c r="BK40" s="15">
        <v>60</v>
      </c>
      <c r="BL40" s="15">
        <v>7</v>
      </c>
      <c r="BM40" s="15">
        <v>10</v>
      </c>
      <c r="BN40" s="14">
        <v>20</v>
      </c>
      <c r="BO40" s="14"/>
      <c r="BP40" s="14">
        <v>108.33333333333333</v>
      </c>
      <c r="BQ40">
        <v>89.253333333333345</v>
      </c>
      <c r="BS40" s="19">
        <f>(G40+I40+L40*0.5+M40+U40+Z40*0.5+AA40*0.5+AF40+AM40+AP40+AT40+AV40+BN40)*0.5+BQ40*0.5</f>
        <v>99.376666666666665</v>
      </c>
      <c r="BT40" s="19">
        <f>((D40+H40+N40+V40+AC40+AE40+AN40+AQ40+AS40+AX40)*5/9*10/22+BP40*12/22)*0.8+((B40+C40+S40+X40+AD40+AY40+BA40)/0.46)*0.2</f>
        <v>96.815985946420739</v>
      </c>
      <c r="BU40" s="19">
        <f>(F40+K40+O40+T40+W40+Y40+AB40+AL40+AR40+AU40+AW40+AZ40)/12</f>
        <v>98.833333333333329</v>
      </c>
      <c r="BV40" s="19">
        <v>100.15384615384616</v>
      </c>
      <c r="BW40" s="19">
        <f>((P40+Q40)*0.7+R40+AK40+BE40+BJ40)/4</f>
        <v>67.775000000000006</v>
      </c>
      <c r="BX40" s="19">
        <f>SUM(BK40:BM40)</f>
        <v>77</v>
      </c>
      <c r="BY40" s="20">
        <f>(BW40*0.4+BU40*0.1+BT40*0.1+BS40*0.1+BV40*0.1+BX40*0.2)</f>
        <v>82.027983210026704</v>
      </c>
    </row>
    <row r="41" spans="1:77">
      <c r="A41" s="6">
        <v>90906</v>
      </c>
      <c r="B41" s="11">
        <v>20</v>
      </c>
      <c r="C41" s="21">
        <v>9.5</v>
      </c>
      <c r="D41" s="13">
        <v>18.5</v>
      </c>
      <c r="E41" s="14"/>
      <c r="F41" s="14">
        <v>100</v>
      </c>
      <c r="G41" s="14">
        <v>10</v>
      </c>
      <c r="H41" s="13">
        <v>15.5</v>
      </c>
      <c r="I41" s="14">
        <v>9</v>
      </c>
      <c r="J41" s="14">
        <v>4</v>
      </c>
      <c r="K41" s="14">
        <v>100</v>
      </c>
      <c r="L41" s="14">
        <v>10</v>
      </c>
      <c r="M41" s="14">
        <v>8</v>
      </c>
      <c r="N41" s="13">
        <v>20</v>
      </c>
      <c r="O41" s="14">
        <v>96</v>
      </c>
      <c r="P41" s="15">
        <v>70</v>
      </c>
      <c r="Q41" s="15">
        <v>10</v>
      </c>
      <c r="R41" s="14">
        <v>25.5</v>
      </c>
      <c r="S41" s="11">
        <v>4</v>
      </c>
      <c r="T41" s="14">
        <v>100</v>
      </c>
      <c r="U41" s="14">
        <v>10</v>
      </c>
      <c r="V41" s="13">
        <v>12</v>
      </c>
      <c r="W41" s="14">
        <v>100</v>
      </c>
      <c r="X41" s="11">
        <v>4</v>
      </c>
      <c r="Y41" s="14">
        <v>100</v>
      </c>
      <c r="Z41" s="14">
        <v>10</v>
      </c>
      <c r="AA41" s="14">
        <v>7</v>
      </c>
      <c r="AB41" s="14">
        <v>96</v>
      </c>
      <c r="AC41" s="13">
        <v>20</v>
      </c>
      <c r="AD41" s="11">
        <v>2</v>
      </c>
      <c r="AE41" s="13"/>
      <c r="AF41" s="14">
        <v>7</v>
      </c>
      <c r="AG41" s="14">
        <v>2</v>
      </c>
      <c r="AH41" s="14">
        <v>27.5</v>
      </c>
      <c r="AI41">
        <v>30</v>
      </c>
      <c r="AJ41" s="14">
        <v>34</v>
      </c>
      <c r="AK41" s="15">
        <f>(AI41+AJ41)*0.7+AH41</f>
        <v>72.3</v>
      </c>
      <c r="AL41" s="16">
        <v>98</v>
      </c>
      <c r="AM41" s="14"/>
      <c r="AN41" s="13">
        <v>15</v>
      </c>
      <c r="AO41" s="14">
        <v>2</v>
      </c>
      <c r="AP41" s="14">
        <v>5.5</v>
      </c>
      <c r="AQ41" s="13">
        <v>11</v>
      </c>
      <c r="AR41" s="14">
        <v>97</v>
      </c>
      <c r="AS41" s="13">
        <v>15</v>
      </c>
      <c r="AT41" s="14">
        <v>6</v>
      </c>
      <c r="AU41" s="14">
        <v>100</v>
      </c>
      <c r="AV41" s="14">
        <v>9</v>
      </c>
      <c r="AW41" s="14">
        <v>97</v>
      </c>
      <c r="AX41" s="13">
        <v>20</v>
      </c>
      <c r="AY41" s="11">
        <v>4</v>
      </c>
      <c r="AZ41" s="14">
        <v>92</v>
      </c>
      <c r="BA41" s="11"/>
      <c r="BB41" s="14">
        <v>35</v>
      </c>
      <c r="BC41" s="14">
        <v>30</v>
      </c>
      <c r="BD41" s="14">
        <v>29</v>
      </c>
      <c r="BE41" s="15">
        <f>(BB41+BC41)*0.7+BD41</f>
        <v>74.5</v>
      </c>
      <c r="BF41" s="17">
        <v>40</v>
      </c>
      <c r="BG41" s="17">
        <v>20</v>
      </c>
      <c r="BH41" s="17">
        <v>17</v>
      </c>
      <c r="BI41" s="17">
        <v>5</v>
      </c>
      <c r="BJ41" s="18">
        <f>SUM(BF41:BI41)</f>
        <v>82</v>
      </c>
      <c r="BK41" s="15">
        <v>52</v>
      </c>
      <c r="BL41" s="15">
        <v>14</v>
      </c>
      <c r="BM41" s="14"/>
      <c r="BN41" s="14">
        <v>20</v>
      </c>
      <c r="BO41" s="14"/>
      <c r="BP41" s="14">
        <v>100</v>
      </c>
      <c r="BQ41">
        <v>76.431666666666658</v>
      </c>
      <c r="BS41" s="19">
        <f>(G41+I41+L41*0.5+M41+U41+Z41*0.5+AA41*0.5+AF41+AM41+AP41+AT41+AV41+BN41)*0.5+BQ41*0.5</f>
        <v>87.215833333333336</v>
      </c>
      <c r="BT41" s="19">
        <f>((D41+H41+N41+V41+AC41+AE41+AN41+AQ41+AS41+AX41)*5/9*10/22+BP41*12/22)*0.8+((B41+C41+S41+X41+AD41+AY41+BA41)/0.46)*0.2</f>
        <v>92.246376811594217</v>
      </c>
      <c r="BU41" s="19">
        <f>(F41+K41+O41+T41+W41+Y41+AB41+AL41+AR41+AU41+AW41+AZ41)/12</f>
        <v>98</v>
      </c>
      <c r="BV41" s="19">
        <v>98.15384615384616</v>
      </c>
      <c r="BW41" s="19">
        <f>((P41+Q41)*0.7+R41+AK41+BE41+BJ41)/4</f>
        <v>77.575000000000003</v>
      </c>
      <c r="BX41" s="19">
        <f>SUM(BK41:BM41)</f>
        <v>66</v>
      </c>
      <c r="BY41" s="20">
        <f>(BW41*0.4+BU41*0.1+BT41*0.1+BS41*0.1+BV41*0.1+BX41*0.2)</f>
        <v>81.791605629877367</v>
      </c>
    </row>
    <row r="42" spans="1:77">
      <c r="A42" s="6">
        <v>72024</v>
      </c>
      <c r="B42" s="11">
        <v>20</v>
      </c>
      <c r="C42" s="21">
        <v>9.5</v>
      </c>
      <c r="D42" s="13">
        <v>19.5</v>
      </c>
      <c r="E42" s="14">
        <v>2</v>
      </c>
      <c r="F42" s="14">
        <v>96</v>
      </c>
      <c r="G42" s="14">
        <v>9</v>
      </c>
      <c r="H42" s="13">
        <v>17</v>
      </c>
      <c r="I42" s="14">
        <v>8.5</v>
      </c>
      <c r="J42" s="14">
        <v>4</v>
      </c>
      <c r="K42" s="14">
        <v>100</v>
      </c>
      <c r="L42" s="14">
        <v>10</v>
      </c>
      <c r="M42" s="14">
        <v>8</v>
      </c>
      <c r="N42" s="13">
        <v>17.5</v>
      </c>
      <c r="O42" s="14">
        <v>98</v>
      </c>
      <c r="P42" s="15">
        <f>21*3.5</f>
        <v>73.5</v>
      </c>
      <c r="Q42" s="15">
        <v>10</v>
      </c>
      <c r="R42" s="14">
        <v>20</v>
      </c>
      <c r="S42" s="11">
        <v>4</v>
      </c>
      <c r="T42" s="14">
        <v>97</v>
      </c>
      <c r="U42" s="14">
        <v>6</v>
      </c>
      <c r="V42" s="13">
        <v>19.5</v>
      </c>
      <c r="W42" s="14">
        <v>97</v>
      </c>
      <c r="X42" s="11">
        <v>4</v>
      </c>
      <c r="Y42" s="14">
        <v>100</v>
      </c>
      <c r="Z42" s="14">
        <v>10</v>
      </c>
      <c r="AA42" s="14">
        <v>9.5</v>
      </c>
      <c r="AB42" s="14">
        <v>95</v>
      </c>
      <c r="AC42" s="13">
        <v>20</v>
      </c>
      <c r="AD42" s="11">
        <v>2</v>
      </c>
      <c r="AE42" s="13">
        <v>16.5</v>
      </c>
      <c r="AF42" s="14"/>
      <c r="AG42" s="14">
        <v>2</v>
      </c>
      <c r="AH42" s="14">
        <v>24.5</v>
      </c>
      <c r="AI42">
        <v>39</v>
      </c>
      <c r="AJ42" s="16">
        <v>34</v>
      </c>
      <c r="AK42" s="15">
        <f>(AI42+AJ42)*0.7+AH42</f>
        <v>75.599999999999994</v>
      </c>
      <c r="AL42" s="16">
        <v>100</v>
      </c>
      <c r="AM42" s="14"/>
      <c r="AN42" s="13">
        <v>16</v>
      </c>
      <c r="AO42" s="14">
        <v>2</v>
      </c>
      <c r="AP42" s="14">
        <v>6</v>
      </c>
      <c r="AQ42" s="13">
        <v>13</v>
      </c>
      <c r="AR42" s="14">
        <v>100</v>
      </c>
      <c r="AS42" s="13">
        <v>20</v>
      </c>
      <c r="AT42" s="14"/>
      <c r="AU42" s="14">
        <v>100</v>
      </c>
      <c r="AV42" s="14">
        <v>9</v>
      </c>
      <c r="AW42" s="14">
        <v>100</v>
      </c>
      <c r="AX42" s="13">
        <v>19</v>
      </c>
      <c r="AY42" s="11">
        <v>4</v>
      </c>
      <c r="AZ42" s="14">
        <v>100</v>
      </c>
      <c r="BA42" s="11"/>
      <c r="BB42" s="14">
        <v>49</v>
      </c>
      <c r="BC42" s="14">
        <v>19.5</v>
      </c>
      <c r="BD42" s="14"/>
      <c r="BE42" s="15">
        <f>(BB42+BC42)</f>
        <v>68.5</v>
      </c>
      <c r="BF42" s="17">
        <v>46</v>
      </c>
      <c r="BG42" s="17">
        <v>20</v>
      </c>
      <c r="BH42" s="17">
        <v>20</v>
      </c>
      <c r="BI42" s="17">
        <v>10</v>
      </c>
      <c r="BJ42" s="18">
        <f>SUM(BF42:BI42)</f>
        <v>96</v>
      </c>
      <c r="BK42" s="15">
        <v>56</v>
      </c>
      <c r="BL42" s="15">
        <v>11</v>
      </c>
      <c r="BM42" s="14"/>
      <c r="BN42" s="14">
        <v>20</v>
      </c>
      <c r="BO42" s="14"/>
      <c r="BP42" s="14">
        <v>75</v>
      </c>
      <c r="BQ42">
        <v>81.800000000000011</v>
      </c>
      <c r="BS42" s="19">
        <f>(G42+I42+L42*0.5+M42+U42+Z42*0.5+AA42*0.5+AF42+AM42+AP42+AT42+AV42+BN42)*0.5+BQ42*0.5</f>
        <v>81.525000000000006</v>
      </c>
      <c r="BT42" s="19">
        <f>((D42+H42+N42+V42+AC42+AE42+AN42+AQ42+AS42+AX42)*5/9*10/22+BP42*12/22)*0.8+((B42+C42+S42+X42+AD42+AY42+BA42)/0.46)*0.2</f>
        <v>87.599912165129567</v>
      </c>
      <c r="BU42" s="19">
        <f>(F42+K42+O42+T42+W42+Y42+AB42+AL42+AR42+AU42+AW42+AZ42)/12</f>
        <v>98.583333333333329</v>
      </c>
      <c r="BV42" s="19">
        <v>95.615384615384613</v>
      </c>
      <c r="BW42" s="19">
        <f>((P42+Q42)*0.7+R42+AK42+BE42+BJ42)/4</f>
        <v>79.637499999999989</v>
      </c>
      <c r="BX42" s="19">
        <f>SUM(BK42:BM42)</f>
        <v>67</v>
      </c>
      <c r="BY42" s="20">
        <f>(BW42*0.4+BU42*0.1+BT42*0.1+BS42*0.1+BV42*0.1+BX42*0.2)</f>
        <v>81.587363011384753</v>
      </c>
    </row>
    <row r="43" spans="1:77">
      <c r="A43" s="9">
        <v>12092</v>
      </c>
      <c r="B43" s="11">
        <v>20</v>
      </c>
      <c r="C43" s="21">
        <v>9.5</v>
      </c>
      <c r="D43" s="13">
        <v>17.5</v>
      </c>
      <c r="E43" s="14">
        <v>2</v>
      </c>
      <c r="F43" s="14">
        <v>100</v>
      </c>
      <c r="G43" s="14">
        <v>10</v>
      </c>
      <c r="H43" s="13">
        <v>17.5</v>
      </c>
      <c r="I43" s="14">
        <v>8.5</v>
      </c>
      <c r="J43" s="14">
        <v>4</v>
      </c>
      <c r="K43" s="14">
        <v>100</v>
      </c>
      <c r="L43" s="14">
        <v>10</v>
      </c>
      <c r="M43" s="14">
        <v>9</v>
      </c>
      <c r="N43" s="13">
        <v>18</v>
      </c>
      <c r="O43" s="14">
        <v>100</v>
      </c>
      <c r="P43" s="15">
        <v>63</v>
      </c>
      <c r="Q43" s="15">
        <v>10</v>
      </c>
      <c r="R43" s="14">
        <v>23</v>
      </c>
      <c r="S43" s="11">
        <v>4</v>
      </c>
      <c r="T43" s="14">
        <v>98</v>
      </c>
      <c r="U43" s="14">
        <v>9.5</v>
      </c>
      <c r="V43" s="13"/>
      <c r="W43" s="14">
        <v>100</v>
      </c>
      <c r="X43" s="11">
        <v>4</v>
      </c>
      <c r="Y43" s="14">
        <v>100</v>
      </c>
      <c r="Z43" s="14">
        <v>10</v>
      </c>
      <c r="AA43" s="14">
        <v>10</v>
      </c>
      <c r="AB43" s="14">
        <v>100</v>
      </c>
      <c r="AC43" s="13">
        <v>15</v>
      </c>
      <c r="AD43" s="11">
        <v>2</v>
      </c>
      <c r="AE43" s="13">
        <v>18</v>
      </c>
      <c r="AF43" s="14">
        <v>9.25</v>
      </c>
      <c r="AG43" s="14">
        <v>2</v>
      </c>
      <c r="AH43" s="14">
        <v>28.5</v>
      </c>
      <c r="AI43">
        <v>36</v>
      </c>
      <c r="AJ43" s="16">
        <v>16</v>
      </c>
      <c r="AK43" s="15">
        <f>(AI43+AJ43)*0.7+AH43</f>
        <v>64.900000000000006</v>
      </c>
      <c r="AL43" s="16">
        <v>100</v>
      </c>
      <c r="AM43" s="14">
        <v>10</v>
      </c>
      <c r="AN43" s="13">
        <v>13</v>
      </c>
      <c r="AO43" s="14">
        <v>2</v>
      </c>
      <c r="AP43" s="14">
        <v>7</v>
      </c>
      <c r="AQ43" s="13">
        <v>7</v>
      </c>
      <c r="AR43" s="14">
        <v>100</v>
      </c>
      <c r="AS43" s="13">
        <v>17</v>
      </c>
      <c r="AT43" s="14">
        <v>9.5</v>
      </c>
      <c r="AU43" s="14">
        <v>98</v>
      </c>
      <c r="AV43" s="14">
        <v>8</v>
      </c>
      <c r="AW43" s="14">
        <v>100</v>
      </c>
      <c r="AX43" s="13">
        <v>20</v>
      </c>
      <c r="AY43" s="11">
        <v>4</v>
      </c>
      <c r="AZ43" s="14">
        <v>98</v>
      </c>
      <c r="BA43" s="11">
        <v>2</v>
      </c>
      <c r="BB43" s="14">
        <v>28</v>
      </c>
      <c r="BC43" s="14">
        <v>29.5</v>
      </c>
      <c r="BD43" s="14"/>
      <c r="BE43" s="15">
        <f>(BB43+BC43)</f>
        <v>57.5</v>
      </c>
      <c r="BF43" s="17">
        <v>44</v>
      </c>
      <c r="BG43" s="17">
        <v>20</v>
      </c>
      <c r="BH43" s="17">
        <v>18</v>
      </c>
      <c r="BI43" s="17"/>
      <c r="BJ43" s="18">
        <f>SUM(BF43:BI43)</f>
        <v>82</v>
      </c>
      <c r="BK43" s="15">
        <v>54</v>
      </c>
      <c r="BL43" s="15">
        <v>7</v>
      </c>
      <c r="BM43" s="15">
        <v>10</v>
      </c>
      <c r="BN43" s="14">
        <v>20</v>
      </c>
      <c r="BO43" s="14"/>
      <c r="BP43" s="14">
        <v>100</v>
      </c>
      <c r="BQ43">
        <v>77.850000000000009</v>
      </c>
      <c r="BS43" s="19">
        <f>(G43+I43+L43*0.5+M43+U43+Z43*0.5+AA43*0.5+AF43+AM43+AP43+AT43+AV43+BN43)*0.5+BQ43*0.5</f>
        <v>96.800000000000011</v>
      </c>
      <c r="BT43" s="19">
        <f>((D43+H43+N43+V43+AC43+AE43+AN43+AQ43+AS43+AX43)*5/9*10/22+BP43*12/22)*0.8+((B43+C43+S43+X43+AD43+AY43+BA43)/0.46)*0.2</f>
        <v>92.307861220904698</v>
      </c>
      <c r="BU43" s="19">
        <f>(F43+K43+O43+T43+W43+Y43+AB43+AL43+AR43+AU43+AW43+AZ43)/12</f>
        <v>99.5</v>
      </c>
      <c r="BV43" s="19">
        <v>98.384615384615387</v>
      </c>
      <c r="BW43" s="19">
        <f>((P43+Q43)*0.7+R43+AK43+BE43+BJ43)/4</f>
        <v>69.625</v>
      </c>
      <c r="BX43" s="19">
        <f>SUM(BK43:BM43)</f>
        <v>71</v>
      </c>
      <c r="BY43" s="20">
        <f>(BW43*0.4+BU43*0.1+BT43*0.1+BS43*0.1+BV43*0.1+BX43*0.2)</f>
        <v>80.749247660552015</v>
      </c>
    </row>
    <row r="44" spans="1:77">
      <c r="A44" s="6">
        <v>86420</v>
      </c>
      <c r="B44" s="11">
        <v>20</v>
      </c>
      <c r="C44" s="21">
        <v>9</v>
      </c>
      <c r="D44" s="13">
        <v>17.5</v>
      </c>
      <c r="E44" s="14">
        <v>2</v>
      </c>
      <c r="F44" s="14">
        <v>100</v>
      </c>
      <c r="G44" s="14">
        <v>10</v>
      </c>
      <c r="H44" s="13">
        <v>19.5</v>
      </c>
      <c r="I44" s="14">
        <v>9.5</v>
      </c>
      <c r="J44" s="14"/>
      <c r="K44" s="14">
        <v>100</v>
      </c>
      <c r="L44" s="14">
        <v>10</v>
      </c>
      <c r="M44" s="14">
        <v>4</v>
      </c>
      <c r="N44" s="13">
        <v>18.5</v>
      </c>
      <c r="O44" s="14">
        <v>100</v>
      </c>
      <c r="P44" s="15">
        <v>59.5</v>
      </c>
      <c r="Q44" s="15">
        <v>10</v>
      </c>
      <c r="R44" s="14">
        <v>21</v>
      </c>
      <c r="S44" s="11">
        <v>4</v>
      </c>
      <c r="T44" s="14">
        <v>100</v>
      </c>
      <c r="U44" s="14">
        <v>10</v>
      </c>
      <c r="V44" s="13">
        <v>13</v>
      </c>
      <c r="W44" s="14">
        <v>97</v>
      </c>
      <c r="X44" s="11">
        <v>4</v>
      </c>
      <c r="Y44" s="14">
        <v>96</v>
      </c>
      <c r="Z44" s="14">
        <v>10</v>
      </c>
      <c r="AA44" s="14">
        <v>9</v>
      </c>
      <c r="AB44" s="14">
        <v>100</v>
      </c>
      <c r="AC44" s="13">
        <v>17</v>
      </c>
      <c r="AD44" s="11">
        <v>2</v>
      </c>
      <c r="AE44" s="13">
        <v>19</v>
      </c>
      <c r="AF44" s="14">
        <v>9.25</v>
      </c>
      <c r="AG44" s="14">
        <v>2</v>
      </c>
      <c r="AH44" s="14">
        <v>23.5</v>
      </c>
      <c r="AI44">
        <v>33</v>
      </c>
      <c r="AJ44" s="16">
        <v>38</v>
      </c>
      <c r="AK44" s="15">
        <f>(AI44+AJ44)*0.7+AH44</f>
        <v>73.199999999999989</v>
      </c>
      <c r="AL44" s="16">
        <v>100</v>
      </c>
      <c r="AM44" s="16">
        <v>8</v>
      </c>
      <c r="AN44" s="13">
        <v>14</v>
      </c>
      <c r="AO44" s="14">
        <v>2</v>
      </c>
      <c r="AP44" s="14">
        <v>6.5</v>
      </c>
      <c r="AQ44" s="13"/>
      <c r="AR44" s="14">
        <v>100</v>
      </c>
      <c r="AS44" s="13">
        <v>20</v>
      </c>
      <c r="AT44" s="14">
        <v>8.5</v>
      </c>
      <c r="AU44" s="14">
        <v>100</v>
      </c>
      <c r="AV44" s="14">
        <v>8.5</v>
      </c>
      <c r="AW44" s="14">
        <v>100</v>
      </c>
      <c r="AX44" s="13">
        <v>18</v>
      </c>
      <c r="AY44" s="11">
        <v>4</v>
      </c>
      <c r="AZ44" s="14">
        <v>100</v>
      </c>
      <c r="BA44" s="11">
        <v>2</v>
      </c>
      <c r="BB44" s="14">
        <v>35</v>
      </c>
      <c r="BC44" s="14">
        <v>28.5</v>
      </c>
      <c r="BD44" s="14">
        <v>23</v>
      </c>
      <c r="BE44" s="15">
        <f>(BB44+BC44)*0.7+BD44</f>
        <v>67.449999999999989</v>
      </c>
      <c r="BF44" s="17">
        <v>27</v>
      </c>
      <c r="BG44" s="17">
        <v>20</v>
      </c>
      <c r="BH44" s="17">
        <v>18</v>
      </c>
      <c r="BI44" s="17">
        <v>10</v>
      </c>
      <c r="BJ44" s="18">
        <f>SUM(BF44:BI44)</f>
        <v>75</v>
      </c>
      <c r="BK44" s="15">
        <v>54</v>
      </c>
      <c r="BL44" s="15">
        <v>15.5</v>
      </c>
      <c r="BM44" s="14"/>
      <c r="BN44" s="14">
        <v>20</v>
      </c>
      <c r="BO44" s="14"/>
      <c r="BP44" s="14">
        <v>91.666666666666671</v>
      </c>
      <c r="BQ44">
        <v>73.885833333333338</v>
      </c>
      <c r="BS44" s="19">
        <f>(G44+I44+L44*0.5+M44+U44+Z44*0.5+AA44*0.5+AF44+AM44+AP44+AT44+AV44+BN44)*0.5+BQ44*0.5</f>
        <v>91.317916666666662</v>
      </c>
      <c r="BT44" s="19">
        <f>((D44+H44+N44+V44+AC44+AE44+AN44+AQ44+AS44+AX44)*5/9*10/22+BP44*12/22)*0.8+((B44+C44+S44+X44+AD44+AY44+BA44)/0.46)*0.2</f>
        <v>91.181379007465964</v>
      </c>
      <c r="BU44" s="19">
        <f>(F44+K44+O44+T44+W44+Y44+AB44+AL44+AR44+AU44+AW44+AZ44)/12</f>
        <v>99.416666666666671</v>
      </c>
      <c r="BV44" s="19">
        <v>99.461538461538467</v>
      </c>
      <c r="BW44" s="19">
        <f>((P44+Q44)*0.7+R44+AK44+BE44+BJ44)/4</f>
        <v>71.324999999999989</v>
      </c>
      <c r="BX44" s="19">
        <f>SUM(BK44:BM44)</f>
        <v>69.5</v>
      </c>
      <c r="BY44" s="20">
        <f>(BW44*0.4+BU44*0.1+BT44*0.1+BS44*0.1+BV44*0.1+BX44*0.2)</f>
        <v>80.567750080233779</v>
      </c>
    </row>
    <row r="45" spans="1:77">
      <c r="A45" s="6">
        <v>51590</v>
      </c>
      <c r="B45" s="11">
        <v>20</v>
      </c>
      <c r="C45" s="21">
        <v>9.5</v>
      </c>
      <c r="D45" s="13">
        <v>19.5</v>
      </c>
      <c r="E45" s="14">
        <v>2</v>
      </c>
      <c r="F45" s="14">
        <v>100</v>
      </c>
      <c r="G45" s="14">
        <v>10</v>
      </c>
      <c r="H45" s="13">
        <v>17.5</v>
      </c>
      <c r="I45" s="14">
        <v>10</v>
      </c>
      <c r="J45" s="14">
        <v>4</v>
      </c>
      <c r="K45" s="14">
        <v>98</v>
      </c>
      <c r="L45" s="14">
        <v>10</v>
      </c>
      <c r="M45" s="14">
        <v>7.5</v>
      </c>
      <c r="N45" s="13">
        <v>18</v>
      </c>
      <c r="O45" s="14">
        <v>100</v>
      </c>
      <c r="P45" s="15">
        <v>70</v>
      </c>
      <c r="Q45" s="15">
        <v>10</v>
      </c>
      <c r="R45" s="14">
        <v>27</v>
      </c>
      <c r="S45" s="11">
        <v>4</v>
      </c>
      <c r="T45" s="14">
        <v>100</v>
      </c>
      <c r="U45" s="14">
        <v>9</v>
      </c>
      <c r="V45" s="13">
        <v>15</v>
      </c>
      <c r="W45" s="14">
        <v>100</v>
      </c>
      <c r="X45" s="11">
        <v>4</v>
      </c>
      <c r="Y45" s="14">
        <v>100</v>
      </c>
      <c r="Z45" s="14">
        <v>9</v>
      </c>
      <c r="AA45" s="14">
        <v>7.5</v>
      </c>
      <c r="AB45" s="14">
        <v>100</v>
      </c>
      <c r="AC45" s="13">
        <v>20</v>
      </c>
      <c r="AD45" s="11">
        <v>2</v>
      </c>
      <c r="AE45" s="13">
        <v>15.5</v>
      </c>
      <c r="AF45" s="14">
        <v>1</v>
      </c>
      <c r="AG45" s="14"/>
      <c r="AH45" s="14">
        <v>28</v>
      </c>
      <c r="AI45">
        <v>36</v>
      </c>
      <c r="AJ45" s="14">
        <v>32.5</v>
      </c>
      <c r="AK45" s="15">
        <f>(AI45+AJ45)*0.7+AH45</f>
        <v>75.949999999999989</v>
      </c>
      <c r="AL45" s="14">
        <v>100</v>
      </c>
      <c r="AM45" s="14">
        <v>10</v>
      </c>
      <c r="AN45" s="13">
        <v>20</v>
      </c>
      <c r="AO45" s="14">
        <v>2</v>
      </c>
      <c r="AP45" s="14"/>
      <c r="AQ45" s="13">
        <v>17</v>
      </c>
      <c r="AR45" s="14">
        <v>100</v>
      </c>
      <c r="AS45" s="13"/>
      <c r="AT45" s="14">
        <v>5</v>
      </c>
      <c r="AU45" s="14">
        <v>100</v>
      </c>
      <c r="AV45" s="14">
        <v>9.5</v>
      </c>
      <c r="AW45" s="14"/>
      <c r="AX45" s="13">
        <v>20</v>
      </c>
      <c r="AY45" s="11">
        <v>4</v>
      </c>
      <c r="AZ45" s="14">
        <v>100</v>
      </c>
      <c r="BA45" s="11">
        <v>2</v>
      </c>
      <c r="BB45" s="14">
        <v>24.5</v>
      </c>
      <c r="BC45" s="14">
        <v>18</v>
      </c>
      <c r="BD45" s="14">
        <v>27</v>
      </c>
      <c r="BE45" s="15">
        <f>(BB45+BC45)*0.7+BD45</f>
        <v>56.75</v>
      </c>
      <c r="BF45" s="17">
        <v>50</v>
      </c>
      <c r="BG45" s="17">
        <v>20</v>
      </c>
      <c r="BH45" s="17">
        <v>17</v>
      </c>
      <c r="BI45" s="17">
        <v>10</v>
      </c>
      <c r="BJ45" s="18">
        <f>SUM(BF45:BI45)</f>
        <v>97</v>
      </c>
      <c r="BK45" s="15">
        <v>46</v>
      </c>
      <c r="BL45" s="15">
        <v>10.5</v>
      </c>
      <c r="BM45" s="15">
        <v>0</v>
      </c>
      <c r="BN45" s="14">
        <v>20</v>
      </c>
      <c r="BO45" s="14"/>
      <c r="BP45" s="14">
        <v>83.333333333333329</v>
      </c>
      <c r="BQ45">
        <v>85.751666666666665</v>
      </c>
      <c r="BS45" s="19">
        <f>(G45+I45+L45*0.5+M45+U45+Z45*0.5+AA45*0.5+AF45+AM45+AP45+AT45+AV45+BN45)*0.5+BQ45*0.5</f>
        <v>90.500833333333333</v>
      </c>
      <c r="BT45" s="19">
        <f>((D45+H45+N45+V45+AC45+AE45+AN45+AQ45+AS45+AX45)*5/9*10/22+BP45*12/22)*0.8+((B45+C45+S45+X45+AD45+AY45+BA45)/0.46)*0.2</f>
        <v>88.974527887571369</v>
      </c>
      <c r="BU45" s="19">
        <f>(F45+K45+O45+T45+W45+Y45+AB45+AL45+AR45+AU45+AW45+AZ45)/11</f>
        <v>99.818181818181813</v>
      </c>
      <c r="BV45" s="19">
        <v>100.07692307692308</v>
      </c>
      <c r="BW45" s="19">
        <f>((P45+Q45)*0.7+R45+AK45+BE45+BJ45)/4</f>
        <v>78.174999999999997</v>
      </c>
      <c r="BX45" s="19">
        <f>SUM(BK45:BM45)</f>
        <v>56.5</v>
      </c>
      <c r="BY45" s="20">
        <f>(BW45*0.4+BU45*0.1+BT45*0.1+BS45*0.1+BV45*0.1+BX45*0.2)</f>
        <v>80.507046611600956</v>
      </c>
    </row>
    <row r="46" spans="1:77">
      <c r="A46" s="6">
        <v>91492</v>
      </c>
      <c r="B46" s="11">
        <v>20</v>
      </c>
      <c r="C46" s="21">
        <v>9.5</v>
      </c>
      <c r="D46" s="13">
        <v>14</v>
      </c>
      <c r="E46" s="14">
        <v>2</v>
      </c>
      <c r="F46" s="14">
        <v>100</v>
      </c>
      <c r="G46" s="14">
        <v>10</v>
      </c>
      <c r="H46" s="13">
        <v>16.5</v>
      </c>
      <c r="I46" s="14">
        <v>10</v>
      </c>
      <c r="J46" s="14">
        <v>4</v>
      </c>
      <c r="K46" s="14">
        <v>100</v>
      </c>
      <c r="L46" s="14">
        <v>10</v>
      </c>
      <c r="M46" s="14">
        <v>9</v>
      </c>
      <c r="N46" s="13">
        <v>17</v>
      </c>
      <c r="O46" s="14">
        <v>99</v>
      </c>
      <c r="P46" s="15">
        <v>80.5</v>
      </c>
      <c r="Q46" s="15">
        <v>9</v>
      </c>
      <c r="R46" s="14">
        <v>26.5</v>
      </c>
      <c r="S46" s="11">
        <v>4</v>
      </c>
      <c r="T46" s="14">
        <v>98</v>
      </c>
      <c r="U46" s="14">
        <v>9.5</v>
      </c>
      <c r="V46" s="13">
        <v>14</v>
      </c>
      <c r="W46" s="14">
        <v>97</v>
      </c>
      <c r="X46" s="11">
        <v>4</v>
      </c>
      <c r="Y46" s="14">
        <v>100</v>
      </c>
      <c r="Z46" s="14">
        <v>9</v>
      </c>
      <c r="AA46" s="14">
        <v>10</v>
      </c>
      <c r="AB46" s="14">
        <v>100</v>
      </c>
      <c r="AC46" s="13"/>
      <c r="AD46" s="11">
        <v>2</v>
      </c>
      <c r="AE46" s="13">
        <v>14.5</v>
      </c>
      <c r="AF46" s="14">
        <v>8.75</v>
      </c>
      <c r="AG46" s="14">
        <v>2</v>
      </c>
      <c r="AH46" s="14">
        <v>23.5</v>
      </c>
      <c r="AI46">
        <v>42</v>
      </c>
      <c r="AJ46" s="16">
        <v>35</v>
      </c>
      <c r="AK46" s="15">
        <f>(AI46+AJ46)*0.7+AH46</f>
        <v>77.400000000000006</v>
      </c>
      <c r="AL46" s="16">
        <v>100</v>
      </c>
      <c r="AM46" s="14">
        <v>8</v>
      </c>
      <c r="AN46" s="13">
        <v>14</v>
      </c>
      <c r="AO46" s="14">
        <v>2</v>
      </c>
      <c r="AP46" s="14">
        <v>5</v>
      </c>
      <c r="AQ46" s="13">
        <v>14</v>
      </c>
      <c r="AR46" s="14">
        <v>100</v>
      </c>
      <c r="AS46" s="13">
        <v>12</v>
      </c>
      <c r="AT46" s="14">
        <v>7.5</v>
      </c>
      <c r="AU46" s="14">
        <v>98</v>
      </c>
      <c r="AV46" s="14">
        <v>8.5</v>
      </c>
      <c r="AW46" s="14">
        <v>100</v>
      </c>
      <c r="AX46" s="13">
        <v>17</v>
      </c>
      <c r="AY46" s="11">
        <v>4</v>
      </c>
      <c r="AZ46" s="14">
        <v>92</v>
      </c>
      <c r="BA46" s="11">
        <v>2</v>
      </c>
      <c r="BB46" s="14">
        <v>35</v>
      </c>
      <c r="BC46" s="14">
        <v>19</v>
      </c>
      <c r="BD46" s="14">
        <v>26</v>
      </c>
      <c r="BE46" s="15">
        <f>(BB46+BC46)*0.7+BD46</f>
        <v>63.8</v>
      </c>
      <c r="BF46" s="17">
        <v>23</v>
      </c>
      <c r="BG46" s="17">
        <v>20</v>
      </c>
      <c r="BH46" s="17">
        <v>19</v>
      </c>
      <c r="BI46" s="17">
        <v>10</v>
      </c>
      <c r="BJ46" s="26">
        <f>SUM(BF46:BI46)</f>
        <v>72</v>
      </c>
      <c r="BK46" s="23">
        <v>46</v>
      </c>
      <c r="BL46" s="23">
        <v>8</v>
      </c>
      <c r="BM46" s="12"/>
      <c r="BN46" s="12">
        <v>20</v>
      </c>
      <c r="BO46" s="12"/>
      <c r="BP46" s="12">
        <v>108.33333333333333</v>
      </c>
      <c r="BQ46" s="27">
        <v>89.674166666666679</v>
      </c>
      <c r="BR46" s="27"/>
      <c r="BS46" s="24">
        <f>(G46+I46+L46*0.5+M46+U46+Z46*0.5+AA46*0.5+AF46+AM46+AP46+AT46+AV46+BN46)*0.5+BQ46*0.5</f>
        <v>100.21208333333334</v>
      </c>
      <c r="BT46" s="24">
        <f>((D46+H46+N46+V46+AC46+AE46+AN46+AQ46+AS46+AX46)*5/9*10/22+BP46*12/22)*0.8+((B46+C46+S46+X46+AD46+AY46+BA46)/0.46)*0.2</f>
        <v>93.924022837066317</v>
      </c>
      <c r="BU46" s="24">
        <f>(F46+K46+O46+T46+W46+Y46+AB46+AL46+AR46+AU46+AW46+AZ46)/12</f>
        <v>98.666666666666671</v>
      </c>
      <c r="BV46" s="24">
        <v>96.461538461538467</v>
      </c>
      <c r="BW46" s="24">
        <f>((P46+Q46)*0.7+R46+AK46+BE46+BJ46)/4</f>
        <v>75.587500000000006</v>
      </c>
      <c r="BX46" s="24">
        <f>SUM(BK46:BM46)</f>
        <v>54</v>
      </c>
      <c r="BY46" s="20">
        <f>(BW46*0.4+BU46*0.1+BT46*0.1+BS46*0.1+BV46*0.1+BX46*0.2)</f>
        <v>79.961431129860486</v>
      </c>
    </row>
    <row r="47" spans="1:77">
      <c r="A47" s="9">
        <v>80503</v>
      </c>
      <c r="B47" s="11">
        <v>20</v>
      </c>
      <c r="C47" s="21">
        <v>9.5</v>
      </c>
      <c r="D47" s="13">
        <v>20</v>
      </c>
      <c r="E47" s="14">
        <v>2</v>
      </c>
      <c r="F47" s="14">
        <v>100</v>
      </c>
      <c r="G47" s="14">
        <v>10</v>
      </c>
      <c r="H47" s="13">
        <v>18</v>
      </c>
      <c r="I47" s="14">
        <v>10</v>
      </c>
      <c r="J47" s="14">
        <v>4</v>
      </c>
      <c r="K47" s="14">
        <v>100</v>
      </c>
      <c r="L47" s="14"/>
      <c r="M47" s="14">
        <v>5</v>
      </c>
      <c r="N47" s="13">
        <v>20</v>
      </c>
      <c r="O47" s="14">
        <v>96</v>
      </c>
      <c r="P47" s="15">
        <v>73.5</v>
      </c>
      <c r="Q47" s="15">
        <v>9</v>
      </c>
      <c r="R47" s="14">
        <v>21</v>
      </c>
      <c r="S47" s="11">
        <v>4</v>
      </c>
      <c r="T47" s="14">
        <v>96</v>
      </c>
      <c r="U47" s="14">
        <v>9.5</v>
      </c>
      <c r="V47" s="13">
        <v>17</v>
      </c>
      <c r="W47" s="14">
        <v>97</v>
      </c>
      <c r="X47" s="11">
        <v>4</v>
      </c>
      <c r="Y47" s="14">
        <v>100</v>
      </c>
      <c r="Z47" s="14"/>
      <c r="AA47" s="14"/>
      <c r="AB47" s="14">
        <v>95</v>
      </c>
      <c r="AC47" s="13">
        <v>14</v>
      </c>
      <c r="AD47" s="11">
        <v>2</v>
      </c>
      <c r="AE47" s="13">
        <v>17.5</v>
      </c>
      <c r="AF47" s="14"/>
      <c r="AG47" s="14">
        <v>2</v>
      </c>
      <c r="AH47" s="14">
        <v>27.5</v>
      </c>
      <c r="AI47">
        <v>39</v>
      </c>
      <c r="AJ47" s="16">
        <v>31</v>
      </c>
      <c r="AK47" s="15">
        <f>(AI47+AJ47)*0.7+AH47</f>
        <v>76.5</v>
      </c>
      <c r="AL47" s="16">
        <v>100</v>
      </c>
      <c r="AM47" s="14"/>
      <c r="AN47" s="13">
        <v>16</v>
      </c>
      <c r="AO47" s="14"/>
      <c r="AP47" s="14"/>
      <c r="AQ47" s="13"/>
      <c r="AR47" s="14">
        <v>96</v>
      </c>
      <c r="AS47" s="13">
        <v>17</v>
      </c>
      <c r="AT47" s="14"/>
      <c r="AU47" s="14">
        <v>98</v>
      </c>
      <c r="AV47" s="14">
        <v>9</v>
      </c>
      <c r="AW47" s="14">
        <v>100</v>
      </c>
      <c r="AX47" s="13">
        <v>20</v>
      </c>
      <c r="AY47" s="11">
        <v>4</v>
      </c>
      <c r="AZ47" s="14">
        <v>100</v>
      </c>
      <c r="BA47" s="11">
        <v>2</v>
      </c>
      <c r="BB47" s="14">
        <v>31.5</v>
      </c>
      <c r="BC47" s="14">
        <v>30.5</v>
      </c>
      <c r="BD47" s="14">
        <v>29</v>
      </c>
      <c r="BE47" s="15">
        <f>(BB47+BC47)*0.7+BD47</f>
        <v>72.400000000000006</v>
      </c>
      <c r="BF47" s="17">
        <v>38</v>
      </c>
      <c r="BG47" s="17">
        <v>20</v>
      </c>
      <c r="BH47" s="17">
        <v>19</v>
      </c>
      <c r="BI47" s="17">
        <v>10</v>
      </c>
      <c r="BJ47" s="18">
        <f>SUM(BF47:BI47)</f>
        <v>87</v>
      </c>
      <c r="BK47" s="15">
        <v>48</v>
      </c>
      <c r="BL47" s="15">
        <v>16.5</v>
      </c>
      <c r="BM47" s="14"/>
      <c r="BN47" s="14">
        <v>20</v>
      </c>
      <c r="BO47" s="14"/>
      <c r="BP47" s="14">
        <v>83.333333333333329</v>
      </c>
      <c r="BQ47">
        <v>73.499166666666667</v>
      </c>
      <c r="BS47" s="19">
        <f>(G47+I47+L47*0.5+M47+U47+Z47*0.5+AA47*0.5+AF47+AM47+AP47+AT47+AV47+BN47)*0.5+BQ47*0.5</f>
        <v>68.499583333333334</v>
      </c>
      <c r="BT47" s="19">
        <f>((D47+H47+N47+V47+AC47+AE47+AN47+AQ47+AS47+AX47)*5/9*10/22+BP47*12/22)*0.8+((B47+C47+S47+X47+AD47+AY47+BA47)/0.46)*0.2</f>
        <v>88.36846728151076</v>
      </c>
      <c r="BU47" s="19">
        <f>(F47+K47+O47+T47+W47+Y47+AB47+AL47+AR47+AU47+AW47+AZ47)/12</f>
        <v>98.166666666666671</v>
      </c>
      <c r="BV47" s="19">
        <v>100.15384615384616</v>
      </c>
      <c r="BW47" s="19">
        <f>((P47+Q47)*0.7+R47+AK47+BE47+BJ47)/4</f>
        <v>78.662499999999994</v>
      </c>
      <c r="BX47" s="19">
        <f>SUM(BK47:BM47)</f>
        <v>64.5</v>
      </c>
      <c r="BY47" s="20">
        <f>(BW47*0.4+BU47*0.1+BT47*0.1+BS47*0.1+BV47*0.1+BX47*0.2)</f>
        <v>79.883856343535697</v>
      </c>
    </row>
    <row r="48" spans="1:77">
      <c r="A48" s="9">
        <v>98765</v>
      </c>
      <c r="B48" s="11">
        <v>20</v>
      </c>
      <c r="C48" s="11">
        <v>9</v>
      </c>
      <c r="D48" s="13">
        <v>18.5</v>
      </c>
      <c r="E48" s="14">
        <v>2</v>
      </c>
      <c r="F48" s="14">
        <v>100</v>
      </c>
      <c r="G48" s="14">
        <v>8</v>
      </c>
      <c r="H48" s="13">
        <v>19</v>
      </c>
      <c r="I48" s="14">
        <v>8</v>
      </c>
      <c r="J48" s="14">
        <v>4</v>
      </c>
      <c r="K48" s="14">
        <v>99</v>
      </c>
      <c r="L48" s="14">
        <v>10</v>
      </c>
      <c r="M48" s="14">
        <v>6.5</v>
      </c>
      <c r="N48" s="13">
        <v>20</v>
      </c>
      <c r="O48" s="14">
        <v>97</v>
      </c>
      <c r="P48" s="15">
        <v>80.5</v>
      </c>
      <c r="Q48" s="15">
        <v>10</v>
      </c>
      <c r="R48" s="14">
        <v>17</v>
      </c>
      <c r="S48" s="11">
        <v>4</v>
      </c>
      <c r="T48" s="14">
        <v>100</v>
      </c>
      <c r="U48" s="14">
        <v>10</v>
      </c>
      <c r="V48" s="13">
        <v>17</v>
      </c>
      <c r="W48" s="14">
        <v>100</v>
      </c>
      <c r="X48" s="11">
        <v>4</v>
      </c>
      <c r="Y48" s="14">
        <v>100</v>
      </c>
      <c r="Z48" s="14">
        <v>10</v>
      </c>
      <c r="AA48" s="14">
        <v>9</v>
      </c>
      <c r="AB48" s="14">
        <v>100</v>
      </c>
      <c r="AC48" s="13">
        <v>18</v>
      </c>
      <c r="AD48" s="11">
        <v>2</v>
      </c>
      <c r="AE48" s="13">
        <v>17.5</v>
      </c>
      <c r="AF48" s="14">
        <v>8.5</v>
      </c>
      <c r="AG48" s="14">
        <v>2</v>
      </c>
      <c r="AH48" s="14">
        <v>27.5</v>
      </c>
      <c r="AI48">
        <v>39</v>
      </c>
      <c r="AJ48" s="16">
        <v>41</v>
      </c>
      <c r="AK48" s="15">
        <f>(AI48+AJ48)*0.7+AH48</f>
        <v>83.5</v>
      </c>
      <c r="AL48" s="16">
        <v>94</v>
      </c>
      <c r="AM48" s="16">
        <v>8.5</v>
      </c>
      <c r="AN48" s="13"/>
      <c r="AO48" s="14">
        <v>2</v>
      </c>
      <c r="AP48" s="14">
        <v>5.5</v>
      </c>
      <c r="AQ48" s="13">
        <v>17</v>
      </c>
      <c r="AR48" s="14">
        <v>94</v>
      </c>
      <c r="AS48" s="13">
        <v>20</v>
      </c>
      <c r="AT48" s="14">
        <v>7</v>
      </c>
      <c r="AU48" s="14">
        <v>98</v>
      </c>
      <c r="AV48" s="14">
        <v>9</v>
      </c>
      <c r="AW48" s="14">
        <v>100</v>
      </c>
      <c r="AX48" s="13">
        <v>17</v>
      </c>
      <c r="AY48" s="11">
        <v>4</v>
      </c>
      <c r="AZ48" s="14"/>
      <c r="BA48" s="11">
        <v>2</v>
      </c>
      <c r="BB48" s="14">
        <v>35</v>
      </c>
      <c r="BC48" s="14">
        <v>27.5</v>
      </c>
      <c r="BD48" s="14"/>
      <c r="BE48" s="15">
        <f>(BB48+BC48)</f>
        <v>62.5</v>
      </c>
      <c r="BF48" s="17">
        <v>35</v>
      </c>
      <c r="BG48" s="17">
        <v>20</v>
      </c>
      <c r="BH48" s="17">
        <v>18</v>
      </c>
      <c r="BI48" s="17">
        <v>10</v>
      </c>
      <c r="BJ48" s="18">
        <f>SUM(BF48:BI48)</f>
        <v>83</v>
      </c>
      <c r="BK48" s="15">
        <v>42</v>
      </c>
      <c r="BL48" s="15">
        <v>15.5</v>
      </c>
      <c r="BM48" s="14"/>
      <c r="BN48" s="14">
        <v>20</v>
      </c>
      <c r="BO48" s="14"/>
      <c r="BP48" s="14">
        <v>66.666666666666671</v>
      </c>
      <c r="BQ48">
        <v>80.215000000000003</v>
      </c>
      <c r="BS48" s="19">
        <f>(G48+I48+L48*0.5+M48+U48+Z48*0.5+AA48*0.5+AF48+AM48+AP48+AT48+AV48+BN48)*0.5+BQ48*0.5</f>
        <v>92.857500000000002</v>
      </c>
      <c r="BT48" s="19">
        <f>((D48+H48+N48+V48+AC48+AE48+AN48+AQ48+AS48+AX48)*5/9*10/22+BP48*12/22)*0.8+((B48+C48+S48+X48+AD48+AY48+BA48)/0.46)*0.2</f>
        <v>81.787439613526573</v>
      </c>
      <c r="BU48" s="19">
        <f>(F48+K48+O48+T48+W48+Y48+AB48)/7</f>
        <v>99.428571428571431</v>
      </c>
      <c r="BV48" s="19">
        <v>99.230769230769226</v>
      </c>
      <c r="BW48" s="19">
        <f>((P48+Q48)*0.7+R48+AK48+BE48+BJ48)/4</f>
        <v>77.337500000000006</v>
      </c>
      <c r="BX48" s="19">
        <f>SUM(BK48:BM48)</f>
        <v>57.5</v>
      </c>
      <c r="BY48" s="20">
        <f>(BW48*0.4+BU48*0.1+BT48*0.1+BS48*0.1+BV48*0.1+BX48*0.2)</f>
        <v>79.765428027286731</v>
      </c>
    </row>
    <row r="49" spans="1:77">
      <c r="A49" s="6">
        <v>51693</v>
      </c>
      <c r="B49" s="11">
        <v>20</v>
      </c>
      <c r="C49" s="21">
        <v>9.5</v>
      </c>
      <c r="D49" s="13">
        <v>18.5</v>
      </c>
      <c r="E49" s="14">
        <v>2</v>
      </c>
      <c r="F49" s="14">
        <v>100</v>
      </c>
      <c r="G49" s="14">
        <v>10</v>
      </c>
      <c r="H49" s="13">
        <v>17.5</v>
      </c>
      <c r="I49" s="14">
        <v>10</v>
      </c>
      <c r="J49" s="14">
        <v>4</v>
      </c>
      <c r="K49" s="14">
        <v>100</v>
      </c>
      <c r="L49" s="14">
        <v>10</v>
      </c>
      <c r="M49" s="14">
        <v>8</v>
      </c>
      <c r="N49" s="13">
        <v>18</v>
      </c>
      <c r="O49" s="14">
        <v>100</v>
      </c>
      <c r="P49" s="15">
        <v>63</v>
      </c>
      <c r="Q49" s="15">
        <v>10</v>
      </c>
      <c r="R49" s="14">
        <v>21</v>
      </c>
      <c r="S49" s="11"/>
      <c r="T49" s="14">
        <v>97</v>
      </c>
      <c r="U49" s="14">
        <v>10</v>
      </c>
      <c r="V49" s="13">
        <v>15</v>
      </c>
      <c r="W49" s="14">
        <v>100</v>
      </c>
      <c r="X49" s="11">
        <v>4</v>
      </c>
      <c r="Y49" s="14">
        <v>100</v>
      </c>
      <c r="Z49" s="14">
        <v>10</v>
      </c>
      <c r="AA49" s="14">
        <v>7.5</v>
      </c>
      <c r="AB49" s="14">
        <v>100</v>
      </c>
      <c r="AC49" s="13">
        <v>20</v>
      </c>
      <c r="AD49" s="11">
        <v>2</v>
      </c>
      <c r="AE49" s="13">
        <v>15.5</v>
      </c>
      <c r="AF49" s="14">
        <v>6</v>
      </c>
      <c r="AG49" s="14">
        <v>2</v>
      </c>
      <c r="AH49" s="14">
        <v>27</v>
      </c>
      <c r="AI49">
        <v>24</v>
      </c>
      <c r="AJ49" s="16">
        <v>30</v>
      </c>
      <c r="AK49" s="15">
        <f>(AI49+AJ49)*0.7+AH49</f>
        <v>64.8</v>
      </c>
      <c r="AL49" s="16">
        <v>100</v>
      </c>
      <c r="AM49" s="16">
        <v>10</v>
      </c>
      <c r="AN49" s="13">
        <v>20</v>
      </c>
      <c r="AO49" s="14">
        <v>2</v>
      </c>
      <c r="AP49" s="14">
        <v>5.5</v>
      </c>
      <c r="AQ49" s="13">
        <v>18</v>
      </c>
      <c r="AR49" s="14">
        <v>100</v>
      </c>
      <c r="AS49" s="13"/>
      <c r="AT49" s="14">
        <v>5.5</v>
      </c>
      <c r="AU49" s="14">
        <v>100</v>
      </c>
      <c r="AV49" s="14">
        <v>8.5</v>
      </c>
      <c r="AW49" s="14"/>
      <c r="AX49" s="13">
        <v>20</v>
      </c>
      <c r="AY49" s="11">
        <v>4</v>
      </c>
      <c r="AZ49" s="14">
        <v>100</v>
      </c>
      <c r="BA49" s="11"/>
      <c r="BB49" s="14">
        <v>31.5</v>
      </c>
      <c r="BC49" s="14">
        <v>19</v>
      </c>
      <c r="BD49" s="14">
        <v>24</v>
      </c>
      <c r="BE49" s="15">
        <f>(BB49+BC49)*0.7+BD49</f>
        <v>59.349999999999994</v>
      </c>
      <c r="BF49" s="17">
        <v>39</v>
      </c>
      <c r="BG49" s="17">
        <v>20</v>
      </c>
      <c r="BH49" s="17">
        <v>17</v>
      </c>
      <c r="BI49" s="17">
        <v>10</v>
      </c>
      <c r="BJ49" s="18">
        <f>SUM(BF49:BI49)</f>
        <v>86</v>
      </c>
      <c r="BK49" s="23">
        <v>46</v>
      </c>
      <c r="BL49" s="23">
        <v>9</v>
      </c>
      <c r="BM49" s="14">
        <v>4</v>
      </c>
      <c r="BN49" s="14">
        <v>20</v>
      </c>
      <c r="BO49" s="14"/>
      <c r="BP49" s="14">
        <v>108.33333333333333</v>
      </c>
      <c r="BQ49">
        <v>86.374166666666653</v>
      </c>
      <c r="BS49" s="19">
        <f>(G49+I49+L49*0.5+M49+U49+Z49*0.5+AA49*0.5+AF49+AM49+AP49+AT49+AV49+BN49)*0.5+BQ49*0.5</f>
        <v>96.812083333333334</v>
      </c>
      <c r="BT49" s="19">
        <f>((D49+H49+N49+V49+AC49+AE49+AN49+AQ49+AS49+AX49)*5/9*10/22+BP49*12/22)*0.8+((B49+C49+S49+X49+AD49+AY49+BA49)/0.46)*0.2</f>
        <v>97.274923144488369</v>
      </c>
      <c r="BU49" s="19">
        <f>(F49+K49+O49+T49+W49+Y49+AB49+AL49+AR49+AU49+AW49+AZ49)/11</f>
        <v>99.727272727272734</v>
      </c>
      <c r="BV49" s="19">
        <v>99.92307692307692</v>
      </c>
      <c r="BW49" s="19">
        <f>((P49+Q49)*0.7+R49+AK49+BE49+BJ49)/4</f>
        <v>70.5625</v>
      </c>
      <c r="BX49" s="24">
        <f>SUM(BK49:BM49)</f>
        <v>59</v>
      </c>
      <c r="BY49" s="20">
        <f>(BW49*0.4+BU49*0.1+BT49*0.1+BS49*0.1+BV49*0.1+BX49*0.2)</f>
        <v>79.398735612817134</v>
      </c>
    </row>
    <row r="50" spans="1:77">
      <c r="A50" s="6">
        <v>71592</v>
      </c>
      <c r="B50" s="11">
        <v>20</v>
      </c>
      <c r="C50" s="21">
        <v>9.5</v>
      </c>
      <c r="D50" s="13">
        <v>15.5</v>
      </c>
      <c r="E50" s="14">
        <v>2</v>
      </c>
      <c r="F50" s="14">
        <v>98</v>
      </c>
      <c r="G50" s="14">
        <v>10</v>
      </c>
      <c r="H50" s="13">
        <v>20</v>
      </c>
      <c r="I50" s="14">
        <v>8</v>
      </c>
      <c r="J50" s="14">
        <v>4</v>
      </c>
      <c r="K50" s="14">
        <v>99</v>
      </c>
      <c r="L50" s="14">
        <v>10</v>
      </c>
      <c r="M50" s="14">
        <v>5</v>
      </c>
      <c r="N50" s="13">
        <v>17.5</v>
      </c>
      <c r="O50" s="14">
        <v>94</v>
      </c>
      <c r="P50" s="15">
        <v>73.5</v>
      </c>
      <c r="Q50" s="15">
        <v>10</v>
      </c>
      <c r="R50" s="14">
        <v>23.5</v>
      </c>
      <c r="S50" s="11">
        <v>4</v>
      </c>
      <c r="T50" s="14">
        <v>100</v>
      </c>
      <c r="U50" s="14">
        <v>5</v>
      </c>
      <c r="V50" s="13">
        <v>15.5</v>
      </c>
      <c r="W50" s="14">
        <v>100</v>
      </c>
      <c r="X50" s="11">
        <v>4</v>
      </c>
      <c r="Y50" s="14">
        <v>96</v>
      </c>
      <c r="Z50" s="14">
        <v>10</v>
      </c>
      <c r="AA50" s="14">
        <v>6.5</v>
      </c>
      <c r="AB50" s="14">
        <v>100</v>
      </c>
      <c r="AC50" s="13">
        <v>18</v>
      </c>
      <c r="AD50" s="11">
        <v>2</v>
      </c>
      <c r="AE50" s="13">
        <v>18.5</v>
      </c>
      <c r="AF50" s="14">
        <v>7.25</v>
      </c>
      <c r="AG50" s="14">
        <v>2</v>
      </c>
      <c r="AH50" s="14">
        <v>12.5</v>
      </c>
      <c r="AI50">
        <v>33</v>
      </c>
      <c r="AJ50" s="16">
        <v>40</v>
      </c>
      <c r="AK50" s="15">
        <f>(AI50+AJ50)*0.7+AH50</f>
        <v>63.599999999999994</v>
      </c>
      <c r="AL50" s="16">
        <v>100</v>
      </c>
      <c r="AM50" s="16">
        <v>8</v>
      </c>
      <c r="AN50" s="13">
        <v>20</v>
      </c>
      <c r="AO50" s="14">
        <v>2</v>
      </c>
      <c r="AP50" s="14">
        <v>3</v>
      </c>
      <c r="AQ50" s="13">
        <v>13</v>
      </c>
      <c r="AR50" s="14">
        <v>100</v>
      </c>
      <c r="AS50" s="13">
        <v>17</v>
      </c>
      <c r="AT50" s="14">
        <v>8.5</v>
      </c>
      <c r="AU50" s="14">
        <v>100</v>
      </c>
      <c r="AV50" s="14">
        <v>9</v>
      </c>
      <c r="AW50" s="14">
        <v>100</v>
      </c>
      <c r="AX50" s="13"/>
      <c r="AY50" s="11">
        <v>4</v>
      </c>
      <c r="AZ50" s="14">
        <v>97</v>
      </c>
      <c r="BA50" s="11">
        <v>2</v>
      </c>
      <c r="BB50" s="14">
        <v>28</v>
      </c>
      <c r="BC50" s="14">
        <v>20</v>
      </c>
      <c r="BD50" s="14">
        <v>21</v>
      </c>
      <c r="BE50" s="15">
        <f>(BB50+BC50)*0.7+BD50</f>
        <v>54.599999999999994</v>
      </c>
      <c r="BF50" s="17">
        <v>31</v>
      </c>
      <c r="BG50" s="17">
        <v>20</v>
      </c>
      <c r="BH50" s="17">
        <v>18</v>
      </c>
      <c r="BI50" s="17">
        <v>10</v>
      </c>
      <c r="BJ50" s="26">
        <f>SUM(BF50:BI50)</f>
        <v>79</v>
      </c>
      <c r="BK50" s="23">
        <v>52</v>
      </c>
      <c r="BL50" s="23">
        <v>16.5</v>
      </c>
      <c r="BM50" s="23">
        <v>2</v>
      </c>
      <c r="BN50" s="12">
        <v>20</v>
      </c>
      <c r="BO50" s="12"/>
      <c r="BP50" s="12">
        <v>83.333333333333329</v>
      </c>
      <c r="BQ50" s="27">
        <v>72.036666666666676</v>
      </c>
      <c r="BR50" s="27"/>
      <c r="BS50" s="24">
        <f>(G50+I50+L50*0.5+M50+U50+Z50*0.5+AA50*0.5+AF50+AM50+AP50+AT50+AV50+BN50)*0.5+BQ50*0.5</f>
        <v>84.518333333333345</v>
      </c>
      <c r="BT50" s="24">
        <f>((D50+H50+N50+V50+AC50+AE50+AN50+AQ50+AS50+AX50)*5/9*10/22+BP50*12/22)*0.8+((B50+C50+S50+X50+AD50+AY50+BA50)/0.46)*0.2</f>
        <v>87.45937637241984</v>
      </c>
      <c r="BU50" s="24">
        <f>(F50+K50+O50+T50+W50+Y50+AB50+AL50+AR50+AU50+AW50+AZ50)/12</f>
        <v>98.666666666666671</v>
      </c>
      <c r="BV50" s="24">
        <v>96.769230769230774</v>
      </c>
      <c r="BW50" s="24">
        <f>((P50+Q50)*0.7+R50+AK50+BE50+BJ50)/4</f>
        <v>69.787499999999994</v>
      </c>
      <c r="BX50" s="24">
        <f>SUM(BK50:BM50)</f>
        <v>70.5</v>
      </c>
      <c r="BY50" s="20">
        <f>(BW50*0.4+BU50*0.1+BT50*0.1+BS50*0.1+BV50*0.1+BX50*0.2)</f>
        <v>78.756360714165055</v>
      </c>
    </row>
    <row r="51" spans="1:77">
      <c r="A51" s="25">
        <v>2232</v>
      </c>
      <c r="B51" s="11">
        <v>20</v>
      </c>
      <c r="C51" s="21">
        <v>7</v>
      </c>
      <c r="D51" s="13">
        <v>12</v>
      </c>
      <c r="E51" s="14">
        <v>2</v>
      </c>
      <c r="F51" s="14">
        <v>100</v>
      </c>
      <c r="G51" s="14">
        <v>10</v>
      </c>
      <c r="H51" s="13">
        <v>17.5</v>
      </c>
      <c r="I51" s="14">
        <v>10</v>
      </c>
      <c r="J51" s="14"/>
      <c r="K51" s="14">
        <v>100</v>
      </c>
      <c r="L51" s="14"/>
      <c r="M51" s="14">
        <v>5</v>
      </c>
      <c r="N51" s="13">
        <v>18</v>
      </c>
      <c r="O51" s="14">
        <v>100</v>
      </c>
      <c r="P51" s="15">
        <v>28</v>
      </c>
      <c r="Q51" s="15">
        <v>9</v>
      </c>
      <c r="R51" s="14">
        <v>24</v>
      </c>
      <c r="S51" s="11">
        <v>4</v>
      </c>
      <c r="T51" s="14">
        <v>98</v>
      </c>
      <c r="U51" s="14">
        <v>8.5</v>
      </c>
      <c r="V51" s="13">
        <v>12</v>
      </c>
      <c r="W51" s="14">
        <v>100</v>
      </c>
      <c r="X51" s="11">
        <v>4</v>
      </c>
      <c r="Y51" s="14">
        <v>77</v>
      </c>
      <c r="Z51" s="14">
        <v>10</v>
      </c>
      <c r="AA51" s="14">
        <v>8.5</v>
      </c>
      <c r="AB51" s="14">
        <v>93</v>
      </c>
      <c r="AC51" s="13">
        <v>20</v>
      </c>
      <c r="AD51" s="11">
        <v>2</v>
      </c>
      <c r="AE51" s="13">
        <v>15.5</v>
      </c>
      <c r="AF51" s="14">
        <v>5</v>
      </c>
      <c r="AG51" s="14"/>
      <c r="AH51" s="14">
        <v>24.5</v>
      </c>
      <c r="AI51">
        <v>39</v>
      </c>
      <c r="AJ51" s="14">
        <v>23</v>
      </c>
      <c r="AK51" s="15">
        <f>(AI51+AJ51)*0.7+AH51</f>
        <v>67.900000000000006</v>
      </c>
      <c r="AL51" s="14">
        <v>100</v>
      </c>
      <c r="AM51" s="14">
        <v>10</v>
      </c>
      <c r="AN51" s="13">
        <v>16</v>
      </c>
      <c r="AO51" s="14"/>
      <c r="AP51" s="14">
        <v>7</v>
      </c>
      <c r="AQ51" s="13"/>
      <c r="AR51" s="14">
        <v>96</v>
      </c>
      <c r="AS51" s="13">
        <v>12</v>
      </c>
      <c r="AT51" s="14"/>
      <c r="AU51" s="14">
        <v>100</v>
      </c>
      <c r="AV51" s="14">
        <v>8.5</v>
      </c>
      <c r="AW51" s="14">
        <v>98</v>
      </c>
      <c r="AX51" s="13">
        <v>20</v>
      </c>
      <c r="AY51" s="11"/>
      <c r="AZ51" s="14">
        <v>100</v>
      </c>
      <c r="BA51" s="11">
        <v>2</v>
      </c>
      <c r="BB51" s="14">
        <v>31.5</v>
      </c>
      <c r="BC51" s="14">
        <v>13.5</v>
      </c>
      <c r="BD51" s="14">
        <v>24</v>
      </c>
      <c r="BE51" s="15">
        <f>(BB51+BC51)*0.7+BD51</f>
        <v>55.5</v>
      </c>
      <c r="BF51" s="17">
        <v>48</v>
      </c>
      <c r="BG51" s="17">
        <v>20</v>
      </c>
      <c r="BH51" s="17">
        <v>17</v>
      </c>
      <c r="BI51" s="17">
        <v>8</v>
      </c>
      <c r="BJ51" s="26">
        <f>SUM(BF51:BI51)</f>
        <v>93</v>
      </c>
      <c r="BK51" s="23">
        <v>60</v>
      </c>
      <c r="BL51" s="23">
        <v>14.5</v>
      </c>
      <c r="BM51" s="23">
        <v>0</v>
      </c>
      <c r="BN51" s="12">
        <v>20</v>
      </c>
      <c r="BO51" s="12"/>
      <c r="BP51" s="12">
        <v>91.666666666666671</v>
      </c>
      <c r="BQ51" s="27">
        <v>92.680833333333339</v>
      </c>
      <c r="BR51" s="27"/>
      <c r="BS51" s="24">
        <f>(G51+I51+L51*0.5+M51+U51+Z51*0.5+AA51*0.5+AF51+AM51+AP51+AT51+AV51+BN51)*0.5+BQ51*0.5</f>
        <v>92.96541666666667</v>
      </c>
      <c r="BT51" s="24">
        <f>((D51+H51+N51+V51+AC51+AE51+AN51+AQ51+AS51+AX51)*5/9*10/22+BP51*12/22)*0.8+((B51+C51+S51+X51+AD51+AY51+BA51)/0.46)*0.2</f>
        <v>85.845410628019337</v>
      </c>
      <c r="BU51" s="24">
        <f>(F51+K51+O51+T51+W51+Y51+AB51+AL51+AR51+AU51+AW51+AZ51)/12</f>
        <v>96.833333333333329</v>
      </c>
      <c r="BV51" s="24">
        <v>90.692307692307693</v>
      </c>
      <c r="BW51" s="24">
        <f>((P51+Q51)*0.7+R51+AK51+BE51+BJ51)/4</f>
        <v>66.575000000000003</v>
      </c>
      <c r="BX51" s="24">
        <f>SUM(BK51:BM51)</f>
        <v>74.5</v>
      </c>
      <c r="BY51" s="20">
        <f>(BW51*0.4+BU51*0.1+BT51*0.1+BS51*0.1+BV51*0.1+BX51*0.2)</f>
        <v>78.163646832032711</v>
      </c>
    </row>
    <row r="52" spans="1:77">
      <c r="A52" s="6">
        <v>85449</v>
      </c>
      <c r="B52" s="11">
        <v>20</v>
      </c>
      <c r="C52" s="21">
        <v>10</v>
      </c>
      <c r="D52" s="13">
        <v>19.5</v>
      </c>
      <c r="E52" s="14">
        <v>2</v>
      </c>
      <c r="F52" s="14">
        <v>100</v>
      </c>
      <c r="G52" s="14">
        <v>10</v>
      </c>
      <c r="H52" s="13">
        <v>17.5</v>
      </c>
      <c r="I52" s="14">
        <v>10</v>
      </c>
      <c r="J52" s="14">
        <v>4</v>
      </c>
      <c r="K52" s="14">
        <v>99</v>
      </c>
      <c r="L52" s="14">
        <v>10</v>
      </c>
      <c r="M52" s="14"/>
      <c r="N52" s="13">
        <v>16</v>
      </c>
      <c r="O52" s="14">
        <v>95</v>
      </c>
      <c r="P52" s="15">
        <f>20*3.5</f>
        <v>70</v>
      </c>
      <c r="Q52" s="15">
        <v>10</v>
      </c>
      <c r="R52" s="14">
        <v>29</v>
      </c>
      <c r="S52" s="11"/>
      <c r="T52" s="14"/>
      <c r="U52" s="14">
        <v>10</v>
      </c>
      <c r="V52" s="13">
        <v>15</v>
      </c>
      <c r="W52" s="14">
        <v>94</v>
      </c>
      <c r="X52" s="11">
        <v>4</v>
      </c>
      <c r="Y52" s="14">
        <v>95</v>
      </c>
      <c r="Z52" s="14"/>
      <c r="AA52" s="14"/>
      <c r="AB52" s="14"/>
      <c r="AC52" s="13">
        <v>20</v>
      </c>
      <c r="AD52" s="11">
        <v>2</v>
      </c>
      <c r="AE52" s="13">
        <v>13</v>
      </c>
      <c r="AF52" s="14">
        <v>10</v>
      </c>
      <c r="AG52" s="14"/>
      <c r="AH52" s="14">
        <v>26</v>
      </c>
      <c r="AI52">
        <v>36</v>
      </c>
      <c r="AJ52" s="14">
        <v>38.5</v>
      </c>
      <c r="AK52" s="15">
        <f>(AI52+AJ52)*0.7+AH52</f>
        <v>78.150000000000006</v>
      </c>
      <c r="AL52" s="14"/>
      <c r="AM52" s="14"/>
      <c r="AN52" s="13">
        <v>16</v>
      </c>
      <c r="AO52" s="14">
        <v>2</v>
      </c>
      <c r="AP52" s="14">
        <v>3</v>
      </c>
      <c r="AQ52" s="13">
        <v>18</v>
      </c>
      <c r="AR52" s="14"/>
      <c r="AS52" s="13"/>
      <c r="AT52" s="14"/>
      <c r="AU52" s="14"/>
      <c r="AV52" s="14"/>
      <c r="AW52" s="14"/>
      <c r="AX52" s="13">
        <v>20</v>
      </c>
      <c r="AY52" s="11"/>
      <c r="AZ52" s="14">
        <v>100</v>
      </c>
      <c r="BA52" s="11">
        <v>2</v>
      </c>
      <c r="BB52" s="14">
        <v>35.5</v>
      </c>
      <c r="BC52" s="14">
        <v>21</v>
      </c>
      <c r="BD52" s="14"/>
      <c r="BE52" s="15">
        <f>(BB52+BC52)</f>
        <v>56.5</v>
      </c>
      <c r="BF52" s="17">
        <v>50</v>
      </c>
      <c r="BG52" s="17">
        <v>20</v>
      </c>
      <c r="BH52" s="17">
        <v>22</v>
      </c>
      <c r="BI52" s="17">
        <v>10</v>
      </c>
      <c r="BJ52" s="26">
        <f>SUM(BF52:BI52)</f>
        <v>102</v>
      </c>
      <c r="BK52" s="23">
        <v>60</v>
      </c>
      <c r="BL52" s="23">
        <v>19</v>
      </c>
      <c r="BM52" s="12"/>
      <c r="BN52" s="12">
        <v>20</v>
      </c>
      <c r="BO52" s="12"/>
      <c r="BP52" s="12">
        <v>83.333333333333329</v>
      </c>
      <c r="BQ52" s="27">
        <v>53.42499999999999</v>
      </c>
      <c r="BR52" s="27"/>
      <c r="BS52" s="24">
        <f>(G52+I52+L52*0.5+M52+U52+Z52*0.5+AA52*0.5+AF52+AM52+AP52+AT52+AV52+BN52)*0.5+BQ52*0.5</f>
        <v>60.712499999999991</v>
      </c>
      <c r="BT52" s="24">
        <f>((D52+H52+N52+V52+AC52+AE52+AN52+AQ52+AS52+AX52)*5/9*10/22+BP52*12/22)*0.8+((B52+C52+S52+X52+AD52+AY52+BA52)/0.46)*0.2</f>
        <v>84.198506807202449</v>
      </c>
      <c r="BU52" s="24">
        <f>(F52+K52+O52+T52+W52+Y52+AB52+AL52+AR52+AU52+AW52+AZ52)/11</f>
        <v>53</v>
      </c>
      <c r="BV52" s="24">
        <v>100</v>
      </c>
      <c r="BW52" s="24">
        <f>((P52+Q52)*0.7+R52+AK52+BE52+BJ52)/4</f>
        <v>80.412499999999994</v>
      </c>
      <c r="BX52" s="24">
        <f>SUM(BK52:BM52)</f>
        <v>79</v>
      </c>
      <c r="BY52" s="20">
        <f>(BW52*0.4+BU52*0.1+BT52*0.1+BS52*0.1+BV52*0.1+BX52*0.2)</f>
        <v>77.756100680720252</v>
      </c>
    </row>
    <row r="53" spans="1:77">
      <c r="A53" s="6">
        <v>5395</v>
      </c>
      <c r="B53" s="11">
        <v>20</v>
      </c>
      <c r="C53" s="21">
        <v>9.5</v>
      </c>
      <c r="D53" s="13">
        <v>20</v>
      </c>
      <c r="E53" s="14">
        <v>2</v>
      </c>
      <c r="F53" s="14">
        <v>98</v>
      </c>
      <c r="G53" s="14">
        <v>10</v>
      </c>
      <c r="H53" s="13">
        <v>18.5</v>
      </c>
      <c r="I53" s="14">
        <v>5</v>
      </c>
      <c r="J53" s="14">
        <v>4</v>
      </c>
      <c r="K53" s="14">
        <v>100</v>
      </c>
      <c r="L53" s="14">
        <v>5</v>
      </c>
      <c r="M53" s="14">
        <v>4.5</v>
      </c>
      <c r="N53" s="13">
        <v>20</v>
      </c>
      <c r="O53" s="14">
        <v>94</v>
      </c>
      <c r="P53" s="15">
        <v>73.5</v>
      </c>
      <c r="Q53" s="15">
        <v>10</v>
      </c>
      <c r="R53" s="14">
        <v>26.75</v>
      </c>
      <c r="S53" s="11">
        <v>4</v>
      </c>
      <c r="T53" s="14">
        <v>100</v>
      </c>
      <c r="U53" s="14">
        <v>9</v>
      </c>
      <c r="V53" s="13">
        <v>16</v>
      </c>
      <c r="W53" s="14">
        <v>100</v>
      </c>
      <c r="X53" s="11">
        <v>4</v>
      </c>
      <c r="Y53" s="14">
        <v>100</v>
      </c>
      <c r="Z53" s="14">
        <v>10</v>
      </c>
      <c r="AA53" s="14">
        <v>8.5</v>
      </c>
      <c r="AB53" s="14">
        <v>100</v>
      </c>
      <c r="AC53" s="13">
        <v>20</v>
      </c>
      <c r="AD53" s="11">
        <v>2</v>
      </c>
      <c r="AE53" s="13">
        <v>19</v>
      </c>
      <c r="AF53" s="14">
        <v>8</v>
      </c>
      <c r="AG53" s="14">
        <v>2</v>
      </c>
      <c r="AH53" s="14">
        <v>28.5</v>
      </c>
      <c r="AI53">
        <v>42</v>
      </c>
      <c r="AJ53" s="16">
        <v>40</v>
      </c>
      <c r="AK53" s="15">
        <f>(AI53+AJ53)*0.7+AH53</f>
        <v>85.9</v>
      </c>
      <c r="AL53" s="16">
        <v>100</v>
      </c>
      <c r="AM53" s="14"/>
      <c r="AN53" s="13">
        <v>19</v>
      </c>
      <c r="AO53" s="14"/>
      <c r="AP53" s="14">
        <v>7.5</v>
      </c>
      <c r="AQ53" s="13"/>
      <c r="AR53" s="14">
        <v>100</v>
      </c>
      <c r="AS53" s="13">
        <v>15</v>
      </c>
      <c r="AT53" s="14">
        <v>5.5</v>
      </c>
      <c r="AU53" s="14">
        <v>100</v>
      </c>
      <c r="AV53" s="14">
        <v>9</v>
      </c>
      <c r="AW53" s="14">
        <v>95</v>
      </c>
      <c r="AX53" s="13">
        <v>20</v>
      </c>
      <c r="AY53" s="11"/>
      <c r="AZ53" s="14">
        <v>92</v>
      </c>
      <c r="BA53" s="11"/>
      <c r="BB53" s="14">
        <v>42</v>
      </c>
      <c r="BC53" s="14">
        <v>24</v>
      </c>
      <c r="BD53" s="14"/>
      <c r="BE53" s="15">
        <f>(BB53+BC53)</f>
        <v>66</v>
      </c>
      <c r="BF53" s="17">
        <v>17</v>
      </c>
      <c r="BG53" s="17">
        <v>20</v>
      </c>
      <c r="BH53" s="17">
        <v>17</v>
      </c>
      <c r="BI53" s="17">
        <v>10</v>
      </c>
      <c r="BJ53" s="18">
        <f>SUM(BF53:BI53)</f>
        <v>64</v>
      </c>
      <c r="BK53" s="15">
        <v>44</v>
      </c>
      <c r="BL53" s="15">
        <v>18</v>
      </c>
      <c r="BM53" s="14"/>
      <c r="BN53" s="14">
        <v>20</v>
      </c>
      <c r="BO53" s="14"/>
      <c r="BP53" s="14">
        <v>50</v>
      </c>
      <c r="BQ53">
        <v>55.264166666666661</v>
      </c>
      <c r="BS53" s="19">
        <f>(G53+I53+L53*0.5+M53+U53+Z53*0.5+AA53*0.5+AF53+AM53+AP53+AT53+AV53+BN53)*0.5+BQ53*0.5</f>
        <v>72.757083333333327</v>
      </c>
      <c r="BT53" s="19">
        <f>((D53+H53+N53+V53+AC53+AE53+AN53+AQ53+AS53+AX53)*5/9*10/22+BP53*12/22)*0.8+((B53+C53+S53+X53+AD53+AY53+BA53)/0.46)*0.2</f>
        <v>72.830478700043926</v>
      </c>
      <c r="BU53" s="19">
        <f>(F53+K53+O53+T53+W53+Y53+AB53+AL53+AR53+AU53+AW53+AZ53)/12</f>
        <v>98.25</v>
      </c>
      <c r="BV53" s="19">
        <v>99.307692307692307</v>
      </c>
      <c r="BW53" s="19">
        <f>((P53+Q53)*0.7+R53+AK53+BE53+BJ53)/4</f>
        <v>75.275000000000006</v>
      </c>
      <c r="BX53" s="19">
        <f>SUM(BK53:BM53)</f>
        <v>62</v>
      </c>
      <c r="BY53" s="20">
        <f>(BW53*0.4+BU53*0.1+BT53*0.1+BS53*0.1+BV53*0.1+BX53*0.2)</f>
        <v>76.824525434106974</v>
      </c>
    </row>
    <row r="54" spans="1:77">
      <c r="A54" s="6">
        <v>33012</v>
      </c>
      <c r="B54" s="11">
        <v>20</v>
      </c>
      <c r="C54" s="21">
        <v>9.5</v>
      </c>
      <c r="D54" s="13">
        <v>15</v>
      </c>
      <c r="E54" s="14">
        <v>2</v>
      </c>
      <c r="F54" s="14">
        <v>98</v>
      </c>
      <c r="G54" s="14">
        <v>10</v>
      </c>
      <c r="H54" s="13">
        <v>20</v>
      </c>
      <c r="I54" s="14">
        <v>9</v>
      </c>
      <c r="J54" s="14">
        <v>4</v>
      </c>
      <c r="K54" s="14">
        <v>99</v>
      </c>
      <c r="L54" s="14">
        <v>10</v>
      </c>
      <c r="M54" s="14">
        <v>3</v>
      </c>
      <c r="N54" s="13">
        <v>17.5</v>
      </c>
      <c r="O54" s="14">
        <v>94</v>
      </c>
      <c r="P54" s="15">
        <v>56</v>
      </c>
      <c r="Q54" s="15">
        <v>10</v>
      </c>
      <c r="R54" s="14">
        <v>15.5</v>
      </c>
      <c r="S54" s="11"/>
      <c r="T54" s="14">
        <v>100</v>
      </c>
      <c r="U54" s="14">
        <v>6</v>
      </c>
      <c r="V54" s="13">
        <v>11</v>
      </c>
      <c r="W54" s="14">
        <v>100</v>
      </c>
      <c r="X54" s="11">
        <v>4</v>
      </c>
      <c r="Y54" s="14">
        <v>98</v>
      </c>
      <c r="Z54" s="14">
        <v>8</v>
      </c>
      <c r="AA54" s="14">
        <v>6</v>
      </c>
      <c r="AB54" s="14">
        <v>100</v>
      </c>
      <c r="AC54" s="13">
        <v>18</v>
      </c>
      <c r="AD54" s="11">
        <v>2</v>
      </c>
      <c r="AE54" s="13">
        <v>18.5</v>
      </c>
      <c r="AF54" s="14">
        <v>8.75</v>
      </c>
      <c r="AG54" s="14">
        <v>2</v>
      </c>
      <c r="AH54" s="14">
        <v>27</v>
      </c>
      <c r="AI54">
        <v>24</v>
      </c>
      <c r="AJ54" s="16">
        <v>34.5</v>
      </c>
      <c r="AK54" s="15">
        <f>(AI54+AJ54)*0.7+AH54</f>
        <v>67.949999999999989</v>
      </c>
      <c r="AL54" s="16">
        <v>100</v>
      </c>
      <c r="AM54" s="16">
        <v>7</v>
      </c>
      <c r="AN54" s="13"/>
      <c r="AO54" s="14">
        <v>2</v>
      </c>
      <c r="AP54" s="14">
        <v>6</v>
      </c>
      <c r="AQ54" s="13">
        <v>11</v>
      </c>
      <c r="AR54" s="14">
        <v>100</v>
      </c>
      <c r="AS54" s="13">
        <v>17</v>
      </c>
      <c r="AT54" s="14"/>
      <c r="AU54" s="14">
        <v>100</v>
      </c>
      <c r="AV54" s="14">
        <v>10</v>
      </c>
      <c r="AW54" s="14">
        <v>100</v>
      </c>
      <c r="AX54" s="13">
        <v>15</v>
      </c>
      <c r="AY54" s="11">
        <v>4</v>
      </c>
      <c r="AZ54" s="14">
        <v>97</v>
      </c>
      <c r="BA54" s="11"/>
      <c r="BB54" s="14">
        <v>38.5</v>
      </c>
      <c r="BC54" s="14">
        <v>13</v>
      </c>
      <c r="BD54" s="14">
        <v>28</v>
      </c>
      <c r="BE54" s="15">
        <f>(BB54+BC54)*0.7+BD54</f>
        <v>64.05</v>
      </c>
      <c r="BF54" s="17">
        <v>46</v>
      </c>
      <c r="BG54" s="17">
        <v>20</v>
      </c>
      <c r="BH54" s="17">
        <v>18</v>
      </c>
      <c r="BI54" s="17">
        <v>10</v>
      </c>
      <c r="BJ54" s="26">
        <f>SUM(BF54:BI54)</f>
        <v>94</v>
      </c>
      <c r="BK54" s="23">
        <v>42</v>
      </c>
      <c r="BL54" s="23">
        <v>14</v>
      </c>
      <c r="BM54" s="12">
        <v>2</v>
      </c>
      <c r="BN54" s="12">
        <v>20</v>
      </c>
      <c r="BO54" s="12"/>
      <c r="BP54" s="12">
        <v>66.666666666666671</v>
      </c>
      <c r="BQ54" s="27">
        <v>90.798333333333332</v>
      </c>
      <c r="BR54" s="27"/>
      <c r="BS54" s="24">
        <f>(G54+I54+L54*0.5+M54+U54+Z54*0.5+AA54*0.5+AF54+AM54+AP54+AT54+AV54+BN54)*0.5+BQ54*0.5</f>
        <v>91.274166666666673</v>
      </c>
      <c r="BT54" s="24">
        <f>((D54+H54+N54+V54+AC54+AE54+AN54+AQ54+AS54+AX54)*5/9*10/22+BP54*12/22)*0.8+((B54+C54+S54+X54+AD54+AY54+BA54)/0.46)*0.2</f>
        <v>75.153711023276259</v>
      </c>
      <c r="BU54" s="24">
        <f>(F54+K54+O54+T54+W54+Y54+AB54+AL54+AR54+AU54+AW54+AZ54)/12</f>
        <v>98.833333333333329</v>
      </c>
      <c r="BV54" s="24">
        <v>96.538461538461533</v>
      </c>
      <c r="BW54" s="24">
        <f>((P54+Q54)*0.7+R54+AK54+BE54+BJ54)/4</f>
        <v>71.924999999999997</v>
      </c>
      <c r="BX54" s="24">
        <f>SUM(BK54:BM54)</f>
        <v>58</v>
      </c>
      <c r="BY54" s="20">
        <f>(BW54*0.4+BU54*0.1+BT54*0.1+BS54*0.1+BV54*0.1+BX54*0.2)</f>
        <v>76.549967256173773</v>
      </c>
    </row>
    <row r="55" spans="1:77">
      <c r="A55" s="6">
        <v>42591</v>
      </c>
      <c r="B55" s="11">
        <v>20</v>
      </c>
      <c r="C55" s="21">
        <v>9.5</v>
      </c>
      <c r="D55" s="13">
        <v>17.5</v>
      </c>
      <c r="E55" s="14">
        <v>2</v>
      </c>
      <c r="F55" s="14">
        <v>100</v>
      </c>
      <c r="G55" s="14">
        <v>10</v>
      </c>
      <c r="H55" s="13">
        <v>16.5</v>
      </c>
      <c r="I55" s="14">
        <v>9</v>
      </c>
      <c r="J55" s="14">
        <v>4</v>
      </c>
      <c r="K55" s="14">
        <v>100</v>
      </c>
      <c r="L55" s="14">
        <v>10</v>
      </c>
      <c r="M55" s="14">
        <v>7</v>
      </c>
      <c r="N55" s="13">
        <v>17</v>
      </c>
      <c r="O55" s="14">
        <v>99</v>
      </c>
      <c r="P55" s="15">
        <v>49</v>
      </c>
      <c r="Q55" s="15">
        <v>10</v>
      </c>
      <c r="R55" s="14">
        <v>19.5</v>
      </c>
      <c r="S55" s="11">
        <v>4</v>
      </c>
      <c r="T55" s="14">
        <v>98</v>
      </c>
      <c r="U55" s="14">
        <v>9</v>
      </c>
      <c r="V55" s="13">
        <v>14</v>
      </c>
      <c r="W55" s="14">
        <v>97</v>
      </c>
      <c r="X55" s="11">
        <v>4</v>
      </c>
      <c r="Y55" s="14">
        <v>100</v>
      </c>
      <c r="Z55" s="14"/>
      <c r="AA55" s="14"/>
      <c r="AB55" s="14">
        <v>100</v>
      </c>
      <c r="AC55" s="13">
        <v>12</v>
      </c>
      <c r="AD55" s="11">
        <v>2</v>
      </c>
      <c r="AE55" s="13">
        <v>14.5</v>
      </c>
      <c r="AF55" s="14">
        <v>8.5</v>
      </c>
      <c r="AG55" s="14">
        <v>2</v>
      </c>
      <c r="AH55" s="14">
        <v>27.5</v>
      </c>
      <c r="AI55">
        <v>15</v>
      </c>
      <c r="AJ55" s="16">
        <v>24</v>
      </c>
      <c r="AK55" s="15">
        <f>(AI55+AJ55)*0.7+AH55</f>
        <v>54.8</v>
      </c>
      <c r="AL55" s="16">
        <v>100</v>
      </c>
      <c r="AM55" s="14">
        <v>8</v>
      </c>
      <c r="AN55" s="13"/>
      <c r="AO55" s="14"/>
      <c r="AP55" s="14">
        <v>6</v>
      </c>
      <c r="AQ55" s="13">
        <v>12</v>
      </c>
      <c r="AR55" s="14">
        <v>100</v>
      </c>
      <c r="AS55" s="13">
        <v>12</v>
      </c>
      <c r="AT55" s="14">
        <v>5</v>
      </c>
      <c r="AU55" s="14">
        <v>98</v>
      </c>
      <c r="AV55" s="14">
        <v>5</v>
      </c>
      <c r="AW55" s="14">
        <v>100</v>
      </c>
      <c r="AX55" s="13">
        <v>17</v>
      </c>
      <c r="AY55" s="11">
        <v>4</v>
      </c>
      <c r="AZ55" s="14">
        <v>96</v>
      </c>
      <c r="BA55" s="11">
        <v>2</v>
      </c>
      <c r="BB55" s="14">
        <v>28</v>
      </c>
      <c r="BC55" s="14">
        <v>11</v>
      </c>
      <c r="BD55" s="14">
        <v>30</v>
      </c>
      <c r="BE55" s="15">
        <f>(BB55+BC55)*0.7+BD55</f>
        <v>57.3</v>
      </c>
      <c r="BF55" s="17">
        <v>36</v>
      </c>
      <c r="BG55" s="17">
        <v>20</v>
      </c>
      <c r="BH55" s="17">
        <v>19</v>
      </c>
      <c r="BI55" s="17">
        <v>9</v>
      </c>
      <c r="BJ55" s="26">
        <f>SUM(BF55:BI55)</f>
        <v>84</v>
      </c>
      <c r="BK55" s="23">
        <v>46</v>
      </c>
      <c r="BL55" s="23">
        <v>5.5</v>
      </c>
      <c r="BM55" s="12">
        <v>8</v>
      </c>
      <c r="BN55" s="12">
        <v>20</v>
      </c>
      <c r="BO55" s="12"/>
      <c r="BP55" s="12">
        <v>108.33329999999999</v>
      </c>
      <c r="BQ55" s="27">
        <v>70.578333333333333</v>
      </c>
      <c r="BR55" s="27"/>
      <c r="BS55" s="24">
        <f>(G55+I55+L55*0.5+M55+U55+Z55*0.5+AA55*0.5+AF55+AM55+AP55+AT55+AV55+BN55)*0.5+BQ55*0.5</f>
        <v>81.539166666666659</v>
      </c>
      <c r="BT55" s="24">
        <f>((D55+H55+N55+V55+AC55+AE55+AN55+AQ55+AS55+AX55)*5/9*10/22+BP55*12/22)*0.8+((B55+C55+S55+X55+AD55+AY55+BA55)/0.46)*0.2</f>
        <v>93.822998190601666</v>
      </c>
      <c r="BU55" s="24">
        <f>(F55+K55+O55+T55+W55+Y55+AB55+AL55+AR55+AU55+AW55+AZ55)/12</f>
        <v>99</v>
      </c>
      <c r="BV55" s="24">
        <v>95.92307692307692</v>
      </c>
      <c r="BW55" s="24">
        <f>((P55+Q55)*0.7+R55+AK55+BE55+BJ55)/4</f>
        <v>64.224999999999994</v>
      </c>
      <c r="BX55" s="24">
        <f>SUM(BK55:BM55)</f>
        <v>59.5</v>
      </c>
      <c r="BY55" s="20">
        <f>(BW55*0.4+BU55*0.1+BT55*0.1+BS55*0.1+BV55*0.1+BX55*0.2)</f>
        <v>74.618524178034519</v>
      </c>
    </row>
    <row r="56" spans="1:77">
      <c r="A56" s="6">
        <v>23746</v>
      </c>
      <c r="B56" s="11">
        <v>20</v>
      </c>
      <c r="C56" s="21">
        <v>9.5</v>
      </c>
      <c r="D56" s="13">
        <v>16.5</v>
      </c>
      <c r="E56" s="14">
        <v>2</v>
      </c>
      <c r="F56" s="14">
        <v>100</v>
      </c>
      <c r="G56" s="14">
        <v>10</v>
      </c>
      <c r="H56" s="13">
        <v>19.5</v>
      </c>
      <c r="I56" s="14"/>
      <c r="J56" s="14">
        <v>4</v>
      </c>
      <c r="K56" s="14">
        <v>97</v>
      </c>
      <c r="L56" s="14">
        <v>10</v>
      </c>
      <c r="M56" s="14"/>
      <c r="N56" s="13">
        <v>20</v>
      </c>
      <c r="O56" s="14">
        <v>98</v>
      </c>
      <c r="P56" s="15">
        <v>70</v>
      </c>
      <c r="Q56" s="15">
        <v>9</v>
      </c>
      <c r="R56" s="14">
        <v>23</v>
      </c>
      <c r="S56" s="11">
        <v>4</v>
      </c>
      <c r="T56" s="14">
        <v>100</v>
      </c>
      <c r="U56" s="14"/>
      <c r="V56" s="13"/>
      <c r="W56" s="14">
        <v>100</v>
      </c>
      <c r="X56" s="11">
        <v>4</v>
      </c>
      <c r="Y56" s="14">
        <v>100</v>
      </c>
      <c r="Z56" s="14"/>
      <c r="AA56" s="14"/>
      <c r="AB56" s="14">
        <v>100</v>
      </c>
      <c r="AC56" s="13">
        <v>20</v>
      </c>
      <c r="AD56" s="11">
        <v>2</v>
      </c>
      <c r="AE56" s="13">
        <v>17</v>
      </c>
      <c r="AF56" s="14"/>
      <c r="AG56" s="14"/>
      <c r="AH56" s="14">
        <v>20.5</v>
      </c>
      <c r="AI56">
        <v>33</v>
      </c>
      <c r="AJ56" s="14">
        <v>29</v>
      </c>
      <c r="AK56" s="15">
        <f>(AI56+AJ56)*0.7+AH56</f>
        <v>63.9</v>
      </c>
      <c r="AL56" s="14">
        <v>100</v>
      </c>
      <c r="AM56" s="14">
        <v>5</v>
      </c>
      <c r="AN56" s="13">
        <v>20</v>
      </c>
      <c r="AO56" s="14">
        <v>2</v>
      </c>
      <c r="AP56" s="14">
        <v>3</v>
      </c>
      <c r="AQ56" s="13">
        <v>10</v>
      </c>
      <c r="AR56" s="14">
        <v>98</v>
      </c>
      <c r="AS56" s="13">
        <v>16</v>
      </c>
      <c r="AT56" s="14"/>
      <c r="AU56" s="14">
        <v>100</v>
      </c>
      <c r="AV56" s="14">
        <v>8</v>
      </c>
      <c r="AW56" s="14">
        <v>100</v>
      </c>
      <c r="AX56" s="13">
        <v>19</v>
      </c>
      <c r="AY56" s="11">
        <v>4</v>
      </c>
      <c r="AZ56" s="14">
        <v>100</v>
      </c>
      <c r="BA56" s="11">
        <v>2</v>
      </c>
      <c r="BB56" s="14">
        <v>28</v>
      </c>
      <c r="BC56" s="14">
        <v>21</v>
      </c>
      <c r="BD56" s="14"/>
      <c r="BE56" s="15">
        <f>(BB56+BC56)</f>
        <v>49</v>
      </c>
      <c r="BF56" s="17">
        <v>31</v>
      </c>
      <c r="BG56" s="17">
        <v>20</v>
      </c>
      <c r="BH56" s="17">
        <v>18</v>
      </c>
      <c r="BI56" s="17">
        <v>10</v>
      </c>
      <c r="BJ56" s="26">
        <f>SUM(BF56:BI56)</f>
        <v>79</v>
      </c>
      <c r="BK56" s="23">
        <v>48</v>
      </c>
      <c r="BL56" s="23">
        <v>7</v>
      </c>
      <c r="BM56" s="12"/>
      <c r="BN56" s="12">
        <v>20</v>
      </c>
      <c r="BO56" s="12"/>
      <c r="BP56" s="12">
        <v>91.666666666666671</v>
      </c>
      <c r="BQ56" s="27">
        <v>57.647500000000008</v>
      </c>
      <c r="BR56" s="27"/>
      <c r="BS56" s="24">
        <f>(G56+I56+L56*0.5+M56+U56+Z56*0.5+AA56*0.5+AF56+AM56+AP56+AT56+AV56+BN56)*0.5+BQ56*0.5</f>
        <v>54.323750000000004</v>
      </c>
      <c r="BT56" s="24">
        <f>((D56+H56+N56+V56+AC56+AE56+AN56+AQ56+AS56+AX56)*5/9*10/22+BP56*12/22)*0.8+((B56+C56+S56+X56+AD56+AY56+BA56)/0.46)*0.2</f>
        <v>91.701800614844089</v>
      </c>
      <c r="BU56" s="24">
        <f>(F56+K56+O56+T56+W56+Y56+AB56+AL56+AR56+AU56+AW56+AZ56)/12</f>
        <v>99.416666666666671</v>
      </c>
      <c r="BV56" s="24">
        <v>97.230769230769226</v>
      </c>
      <c r="BW56" s="24">
        <f>((P56+Q56)*0.7+R56+AK56+BE56+BJ56)/4</f>
        <v>67.55</v>
      </c>
      <c r="BX56" s="24">
        <f>SUM(BK56:BM56)</f>
        <v>55</v>
      </c>
      <c r="BY56" s="20">
        <f>(BW56*0.4+BU56*0.1+BT56*0.1+BS56*0.1+BV56*0.1+BX56*0.2)</f>
        <v>72.287298651227999</v>
      </c>
    </row>
    <row r="57" spans="1:77">
      <c r="A57" s="6">
        <v>9492</v>
      </c>
      <c r="B57" s="11">
        <v>20</v>
      </c>
      <c r="C57" s="21">
        <v>9</v>
      </c>
      <c r="D57" s="13">
        <v>19.5</v>
      </c>
      <c r="E57" s="14">
        <v>2</v>
      </c>
      <c r="F57" s="14">
        <v>100</v>
      </c>
      <c r="G57" s="14"/>
      <c r="H57" s="13">
        <v>19.5</v>
      </c>
      <c r="I57" s="14"/>
      <c r="J57" s="14">
        <v>4</v>
      </c>
      <c r="K57" s="14">
        <v>97</v>
      </c>
      <c r="L57" s="14"/>
      <c r="M57" s="14"/>
      <c r="N57" s="13">
        <v>20</v>
      </c>
      <c r="O57" s="14">
        <v>98</v>
      </c>
      <c r="P57" s="15">
        <v>84</v>
      </c>
      <c r="Q57" s="15">
        <v>10</v>
      </c>
      <c r="R57" s="14">
        <v>29</v>
      </c>
      <c r="S57" s="11"/>
      <c r="T57" s="14">
        <v>98</v>
      </c>
      <c r="U57" s="14"/>
      <c r="V57" s="13">
        <v>17</v>
      </c>
      <c r="W57" s="14">
        <v>100</v>
      </c>
      <c r="X57" s="11">
        <v>4</v>
      </c>
      <c r="Y57" s="14">
        <v>100</v>
      </c>
      <c r="Z57" s="14"/>
      <c r="AA57" s="14"/>
      <c r="AB57" s="14">
        <v>100</v>
      </c>
      <c r="AC57" s="13">
        <v>20</v>
      </c>
      <c r="AD57" s="11">
        <v>2</v>
      </c>
      <c r="AE57" s="13">
        <v>17</v>
      </c>
      <c r="AF57" s="14"/>
      <c r="AG57" s="14"/>
      <c r="AH57" s="14">
        <v>26</v>
      </c>
      <c r="AI57">
        <v>45</v>
      </c>
      <c r="AJ57" s="14">
        <v>41</v>
      </c>
      <c r="AK57" s="15">
        <f>(AI57+AJ57)*0.7+AH57</f>
        <v>86.199999999999989</v>
      </c>
      <c r="AL57" s="14">
        <v>100</v>
      </c>
      <c r="AM57" s="14"/>
      <c r="AN57" s="13"/>
      <c r="AO57" s="14"/>
      <c r="AP57" s="14"/>
      <c r="AQ57" s="13">
        <v>13</v>
      </c>
      <c r="AR57" s="14">
        <v>92</v>
      </c>
      <c r="AS57" s="13">
        <v>16</v>
      </c>
      <c r="AT57" s="14"/>
      <c r="AU57" s="14">
        <v>100</v>
      </c>
      <c r="AV57" s="14"/>
      <c r="AW57" s="14">
        <v>100</v>
      </c>
      <c r="AX57" s="13">
        <v>19</v>
      </c>
      <c r="AY57" s="11">
        <v>4</v>
      </c>
      <c r="AZ57" s="14"/>
      <c r="BA57" s="11"/>
      <c r="BB57" s="14">
        <v>35</v>
      </c>
      <c r="BC57" s="14">
        <v>13.5</v>
      </c>
      <c r="BD57" s="14"/>
      <c r="BE57" s="15">
        <f>(BB57+BC57)</f>
        <v>48.5</v>
      </c>
      <c r="BF57" s="17">
        <v>43</v>
      </c>
      <c r="BG57" s="17">
        <v>20</v>
      </c>
      <c r="BH57" s="17">
        <v>18</v>
      </c>
      <c r="BI57" s="17">
        <v>10</v>
      </c>
      <c r="BJ57" s="18">
        <f>SUM(BF57:BI57)</f>
        <v>91</v>
      </c>
      <c r="BK57" s="15">
        <v>54</v>
      </c>
      <c r="BL57" s="15">
        <v>9.5</v>
      </c>
      <c r="BM57" s="14"/>
      <c r="BN57" s="14">
        <v>20</v>
      </c>
      <c r="BO57" s="14"/>
      <c r="BP57" s="14">
        <v>25</v>
      </c>
      <c r="BQ57">
        <v>14.606666666666667</v>
      </c>
      <c r="BS57" s="19">
        <f>(G57+I57+L57*0.5+M57+U57+Z57*0.5+AA57*0.5+AF57+AM57+AP57+AT57+AV57+BN57)*0.5+BQ57*0.5</f>
        <v>17.303333333333335</v>
      </c>
      <c r="BT57" s="19">
        <f>((D57+H57+N57+V57+AC57+AE57+AN57+AQ57+AS57+AX57)*5/9*10/22+BP57*12/22)*0.8+((B57+C57+S57+X57+AD57+AY57+BA57)/0.46)*0.2</f>
        <v>60.39086517347387</v>
      </c>
      <c r="BU57" s="19">
        <f>(F57+K57+O57+T57+W57+Y57+AB57+AL57+AR57+AU57+AW57+AZ57)/11</f>
        <v>98.63636363636364</v>
      </c>
      <c r="BV57" s="19">
        <v>97.615384615384613</v>
      </c>
      <c r="BW57" s="19">
        <f>((P57+Q57)*0.7+R57+AK57+BE57+BJ57)/4</f>
        <v>80.125</v>
      </c>
      <c r="BX57" s="19">
        <f>SUM(BK57:BM57)</f>
        <v>63.5</v>
      </c>
      <c r="BY57" s="20">
        <f>(BW57*0.4+BU57*0.1+BT57*0.1+BS57*0.1+BV57*0.1+BX57*0.2)</f>
        <v>72.144594675855558</v>
      </c>
    </row>
    <row r="58" spans="1:77">
      <c r="A58" s="6">
        <v>84257</v>
      </c>
      <c r="B58" s="11">
        <v>20</v>
      </c>
      <c r="C58" s="21">
        <v>9</v>
      </c>
      <c r="D58" s="13">
        <v>14</v>
      </c>
      <c r="E58" s="14">
        <v>2</v>
      </c>
      <c r="F58" s="14">
        <v>100</v>
      </c>
      <c r="G58" s="14">
        <v>10</v>
      </c>
      <c r="H58" s="13">
        <v>16.5</v>
      </c>
      <c r="I58" s="14">
        <v>9</v>
      </c>
      <c r="J58" s="14">
        <v>4</v>
      </c>
      <c r="K58" s="14">
        <v>100</v>
      </c>
      <c r="L58" s="14">
        <v>10</v>
      </c>
      <c r="M58" s="14">
        <v>7.5</v>
      </c>
      <c r="N58" s="13">
        <v>17</v>
      </c>
      <c r="O58" s="14">
        <v>99</v>
      </c>
      <c r="P58" s="15">
        <v>63</v>
      </c>
      <c r="Q58" s="15">
        <v>9</v>
      </c>
      <c r="R58" s="14">
        <v>17</v>
      </c>
      <c r="S58" s="11">
        <v>4</v>
      </c>
      <c r="T58" s="14">
        <v>98</v>
      </c>
      <c r="U58" s="14">
        <v>9</v>
      </c>
      <c r="V58" s="13">
        <v>14</v>
      </c>
      <c r="W58" s="14">
        <v>97</v>
      </c>
      <c r="X58" s="11">
        <v>4</v>
      </c>
      <c r="Y58" s="14">
        <v>100</v>
      </c>
      <c r="Z58" s="14">
        <v>10</v>
      </c>
      <c r="AA58" s="14">
        <v>8.5</v>
      </c>
      <c r="AB58" s="14">
        <v>100</v>
      </c>
      <c r="AC58" s="13">
        <v>12</v>
      </c>
      <c r="AD58" s="11">
        <v>2</v>
      </c>
      <c r="AE58" s="13">
        <v>14.5</v>
      </c>
      <c r="AF58" s="14">
        <v>9.25</v>
      </c>
      <c r="AG58" s="14">
        <v>2</v>
      </c>
      <c r="AH58" s="14">
        <v>16.5</v>
      </c>
      <c r="AI58">
        <v>6</v>
      </c>
      <c r="AJ58" s="16">
        <v>18.5</v>
      </c>
      <c r="AK58" s="15">
        <f>(AI58+AJ58)*0.7+AH58</f>
        <v>33.65</v>
      </c>
      <c r="AL58" s="16">
        <v>100</v>
      </c>
      <c r="AM58" s="14">
        <v>8</v>
      </c>
      <c r="AN58" s="13">
        <v>14</v>
      </c>
      <c r="AO58" s="14">
        <v>2</v>
      </c>
      <c r="AP58" s="14">
        <v>6</v>
      </c>
      <c r="AQ58" s="13"/>
      <c r="AR58" s="14">
        <v>100</v>
      </c>
      <c r="AS58" s="13">
        <v>12</v>
      </c>
      <c r="AT58" s="14">
        <v>5</v>
      </c>
      <c r="AU58" s="14">
        <v>98</v>
      </c>
      <c r="AV58" s="14">
        <v>7</v>
      </c>
      <c r="AW58" s="14">
        <v>100</v>
      </c>
      <c r="AX58" s="13">
        <v>17</v>
      </c>
      <c r="AY58" s="11">
        <v>4</v>
      </c>
      <c r="AZ58" s="14">
        <v>98</v>
      </c>
      <c r="BA58" s="11">
        <v>2</v>
      </c>
      <c r="BB58" s="14">
        <v>21</v>
      </c>
      <c r="BC58" s="14">
        <v>10</v>
      </c>
      <c r="BD58" s="14">
        <v>30</v>
      </c>
      <c r="BE58" s="15">
        <f>(BB58+BC58)*0.7+BD58</f>
        <v>51.7</v>
      </c>
      <c r="BF58" s="17">
        <v>39</v>
      </c>
      <c r="BG58" s="17">
        <v>20</v>
      </c>
      <c r="BH58" s="17">
        <v>19</v>
      </c>
      <c r="BI58" s="17">
        <v>10</v>
      </c>
      <c r="BJ58" s="26">
        <f>SUM(BF58:BI58)</f>
        <v>88</v>
      </c>
      <c r="BK58" s="23">
        <v>44</v>
      </c>
      <c r="BL58" s="23">
        <v>5.5</v>
      </c>
      <c r="BM58" s="12">
        <v>2</v>
      </c>
      <c r="BN58" s="12">
        <v>20</v>
      </c>
      <c r="BO58" s="12"/>
      <c r="BP58" s="12">
        <v>100</v>
      </c>
      <c r="BQ58" s="27">
        <v>76.777500000000003</v>
      </c>
      <c r="BR58" s="27"/>
      <c r="BS58" s="24">
        <f>(G58+I58+L58*0.5+M58+U58+Z58*0.5+AA58*0.5+AF58+AM58+AP58+AT58+AV58+BN58)*0.5+BQ58*0.5</f>
        <v>90.888750000000002</v>
      </c>
      <c r="BT58" s="24">
        <f>((D58+H58+N58+V58+AC58+AE58+AN58+AQ58+AS58+AX58)*5/9*10/22+BP58*12/22)*0.8+((B58+C58+S58+X58+AD58+AY58+BA58)/0.46)*0.2</f>
        <v>89.666227492314434</v>
      </c>
      <c r="BU58" s="24">
        <f>(F58+K58+O58+T58+W58+Y58+AB58+AL58+AR58+AU58+AW58+AZ58)/12</f>
        <v>99.166666666666671</v>
      </c>
      <c r="BV58" s="24">
        <v>95.92307692307692</v>
      </c>
      <c r="BW58" s="24">
        <f>((P58+Q58)*0.7+R58+AK58+BE58+BJ58)/4</f>
        <v>60.1875</v>
      </c>
      <c r="BX58" s="24">
        <f>SUM(BK58:BM58)</f>
        <v>51.5</v>
      </c>
      <c r="BY58" s="20">
        <f>(BW58*0.4+BU58*0.1+BT58*0.1+BS58*0.1+BV58*0.1+BX58*0.2)</f>
        <v>71.93947210820582</v>
      </c>
    </row>
    <row r="59" spans="1:77">
      <c r="A59" s="6">
        <v>58672</v>
      </c>
      <c r="B59" s="11">
        <v>20</v>
      </c>
      <c r="C59" s="21">
        <v>9</v>
      </c>
      <c r="D59" s="13">
        <v>17.5</v>
      </c>
      <c r="E59" s="14">
        <v>2</v>
      </c>
      <c r="F59" s="14">
        <v>100</v>
      </c>
      <c r="G59" s="14">
        <v>8</v>
      </c>
      <c r="H59" s="13">
        <v>19.5</v>
      </c>
      <c r="I59" s="14">
        <v>10</v>
      </c>
      <c r="J59" s="14">
        <v>4</v>
      </c>
      <c r="K59" s="14">
        <v>100</v>
      </c>
      <c r="L59" s="14">
        <v>10</v>
      </c>
      <c r="M59" s="14">
        <v>9</v>
      </c>
      <c r="N59" s="13">
        <v>18.5</v>
      </c>
      <c r="O59" s="14">
        <v>100</v>
      </c>
      <c r="P59" s="15">
        <v>66.5</v>
      </c>
      <c r="Q59" s="15">
        <v>9</v>
      </c>
      <c r="R59" s="14">
        <v>17.5</v>
      </c>
      <c r="S59" s="11">
        <v>4</v>
      </c>
      <c r="T59" s="14">
        <v>97</v>
      </c>
      <c r="U59" s="14">
        <v>10</v>
      </c>
      <c r="V59" s="13">
        <v>17</v>
      </c>
      <c r="W59" s="14">
        <v>97</v>
      </c>
      <c r="X59" s="11">
        <v>4</v>
      </c>
      <c r="Y59" s="14">
        <v>100</v>
      </c>
      <c r="Z59" s="14">
        <v>10</v>
      </c>
      <c r="AA59" s="14">
        <v>9</v>
      </c>
      <c r="AB59" s="14">
        <v>100</v>
      </c>
      <c r="AC59" s="13">
        <v>17</v>
      </c>
      <c r="AD59" s="11">
        <v>2</v>
      </c>
      <c r="AE59" s="13">
        <v>19</v>
      </c>
      <c r="AF59" s="14">
        <v>9.25</v>
      </c>
      <c r="AG59" s="14">
        <v>2</v>
      </c>
      <c r="AH59" s="14">
        <v>18.5</v>
      </c>
      <c r="AI59">
        <v>24</v>
      </c>
      <c r="AJ59" s="16">
        <v>41</v>
      </c>
      <c r="AK59" s="15">
        <f>(AI59+AJ59)*0.7+AH59</f>
        <v>64</v>
      </c>
      <c r="AL59" s="16">
        <v>100</v>
      </c>
      <c r="AM59" s="14"/>
      <c r="AN59" s="13"/>
      <c r="AO59" s="14">
        <v>2</v>
      </c>
      <c r="AP59" s="14">
        <v>7</v>
      </c>
      <c r="AQ59" s="13">
        <v>15</v>
      </c>
      <c r="AR59" s="14">
        <v>100</v>
      </c>
      <c r="AS59" s="13">
        <v>20</v>
      </c>
      <c r="AT59" s="14">
        <v>8.5</v>
      </c>
      <c r="AU59" s="14">
        <v>100</v>
      </c>
      <c r="AV59" s="14">
        <v>8</v>
      </c>
      <c r="AW59" s="14">
        <v>98</v>
      </c>
      <c r="AX59" s="13">
        <v>18</v>
      </c>
      <c r="AY59" s="11">
        <v>4</v>
      </c>
      <c r="AZ59" s="14">
        <v>99</v>
      </c>
      <c r="BA59" s="11">
        <v>2</v>
      </c>
      <c r="BB59" s="14">
        <v>35</v>
      </c>
      <c r="BC59" s="14">
        <v>18</v>
      </c>
      <c r="BD59" s="14">
        <v>28</v>
      </c>
      <c r="BE59" s="15">
        <f>(BB59+BC59)*0.7+BD59</f>
        <v>65.099999999999994</v>
      </c>
      <c r="BF59" s="17">
        <v>25</v>
      </c>
      <c r="BG59" s="17">
        <v>20</v>
      </c>
      <c r="BH59" s="17">
        <v>18</v>
      </c>
      <c r="BI59" s="17">
        <v>10</v>
      </c>
      <c r="BJ59" s="26">
        <f>SUM(BF59:BI59)</f>
        <v>73</v>
      </c>
      <c r="BK59" s="23">
        <v>26</v>
      </c>
      <c r="BL59" s="23">
        <v>7.5</v>
      </c>
      <c r="BM59" s="12"/>
      <c r="BN59" s="12">
        <v>20</v>
      </c>
      <c r="BO59" s="12"/>
      <c r="BP59" s="12">
        <v>75</v>
      </c>
      <c r="BQ59" s="27">
        <v>83.191666666666649</v>
      </c>
      <c r="BR59" s="27"/>
      <c r="BS59" s="24">
        <f>(G59+I59+L59*0.5+M59+U59+Z59*0.5+AA59*0.5+AF59+AM59+AP59+AT59+AV59+BN59)*0.5+BQ59*0.5</f>
        <v>93.720833333333331</v>
      </c>
      <c r="BT59" s="24">
        <f>((D59+H59+N59+V59+AC59+AE59+AN59+AQ59+AS59+AX59)*5/9*10/22+BP59*12/22)*0.8+((B59+C59+S59+X59+AD59+AY59+BA59)/0.46)*0.2</f>
        <v>84.918752744839708</v>
      </c>
      <c r="BU59" s="24">
        <f>(F59+K59+O59+T59+W59+Y59+AB59+AL59+AR59+AU59+AW59+AZ59)/12</f>
        <v>99.25</v>
      </c>
      <c r="BV59" s="24">
        <v>99.538461538461533</v>
      </c>
      <c r="BW59" s="24">
        <f>((P59+Q59)*0.7+R59+AK59+BE59+BJ59)/4</f>
        <v>68.112499999999997</v>
      </c>
      <c r="BX59" s="24">
        <f>SUM(BK59:BM59)</f>
        <v>33.5</v>
      </c>
      <c r="BY59" s="20">
        <f>(BW59*0.4+BU59*0.1+BT59*0.1+BS59*0.1+BV59*0.1+BX59*0.2)</f>
        <v>71.687804761663472</v>
      </c>
    </row>
    <row r="60" spans="1:77">
      <c r="A60" s="6">
        <v>1007</v>
      </c>
      <c r="B60" s="11">
        <v>20</v>
      </c>
      <c r="C60" s="21">
        <v>9</v>
      </c>
      <c r="D60" s="13">
        <v>18</v>
      </c>
      <c r="E60" s="14">
        <v>2</v>
      </c>
      <c r="F60" s="14">
        <v>96</v>
      </c>
      <c r="G60" s="14">
        <v>8</v>
      </c>
      <c r="H60" s="13">
        <v>19</v>
      </c>
      <c r="I60" s="14">
        <v>9</v>
      </c>
      <c r="J60" s="14">
        <v>4</v>
      </c>
      <c r="K60" s="14">
        <v>99</v>
      </c>
      <c r="L60" s="14">
        <v>10</v>
      </c>
      <c r="M60" s="14">
        <v>10</v>
      </c>
      <c r="N60" s="13">
        <v>17.5</v>
      </c>
      <c r="O60" s="14">
        <v>100</v>
      </c>
      <c r="P60" s="15">
        <v>70</v>
      </c>
      <c r="Q60" s="15">
        <v>10</v>
      </c>
      <c r="R60" s="14">
        <v>24.5</v>
      </c>
      <c r="S60" s="11">
        <v>4</v>
      </c>
      <c r="T60" s="14"/>
      <c r="U60" s="14">
        <v>9.5</v>
      </c>
      <c r="V60" s="13"/>
      <c r="W60" s="14">
        <v>100</v>
      </c>
      <c r="X60" s="11">
        <v>4</v>
      </c>
      <c r="Y60" s="14">
        <v>100</v>
      </c>
      <c r="Z60" s="14">
        <v>10</v>
      </c>
      <c r="AA60" s="14">
        <v>7.5</v>
      </c>
      <c r="AB60" s="14">
        <v>100</v>
      </c>
      <c r="AC60" s="13">
        <v>20</v>
      </c>
      <c r="AD60" s="11">
        <v>2</v>
      </c>
      <c r="AE60" s="13">
        <v>16.5</v>
      </c>
      <c r="AF60" s="14"/>
      <c r="AG60" s="14">
        <v>2</v>
      </c>
      <c r="AH60" s="14">
        <v>25</v>
      </c>
      <c r="AI60">
        <v>36</v>
      </c>
      <c r="AJ60" s="16">
        <v>23</v>
      </c>
      <c r="AK60" s="15">
        <f>(AI60+AJ60)*0.7+AH60</f>
        <v>66.3</v>
      </c>
      <c r="AL60" s="14"/>
      <c r="AM60" s="14">
        <v>8</v>
      </c>
      <c r="AN60" s="13">
        <v>10</v>
      </c>
      <c r="AO60" s="14">
        <v>2</v>
      </c>
      <c r="AP60" s="14">
        <v>8</v>
      </c>
      <c r="AQ60" s="13">
        <v>13</v>
      </c>
      <c r="AR60" s="14"/>
      <c r="AS60" s="13">
        <v>20</v>
      </c>
      <c r="AT60" s="14">
        <v>5</v>
      </c>
      <c r="AU60" s="14">
        <v>100</v>
      </c>
      <c r="AV60" s="14"/>
      <c r="AW60" s="14">
        <v>100</v>
      </c>
      <c r="AX60" s="13">
        <v>19</v>
      </c>
      <c r="AY60" s="11"/>
      <c r="AZ60" s="14">
        <v>100</v>
      </c>
      <c r="BA60" s="11">
        <v>2</v>
      </c>
      <c r="BB60" s="14">
        <v>52.5</v>
      </c>
      <c r="BC60" s="14">
        <v>8</v>
      </c>
      <c r="BD60" s="14"/>
      <c r="BE60" s="15">
        <f>(BB60+BC60)</f>
        <v>60.5</v>
      </c>
      <c r="BF60" s="17">
        <v>30</v>
      </c>
      <c r="BG60" s="17">
        <v>20</v>
      </c>
      <c r="BH60" s="17">
        <v>20</v>
      </c>
      <c r="BI60" s="17">
        <v>9</v>
      </c>
      <c r="BJ60" s="26">
        <f>SUM(BF60:BI60)</f>
        <v>79</v>
      </c>
      <c r="BK60" s="23">
        <v>50</v>
      </c>
      <c r="BL60" s="23">
        <v>4.5</v>
      </c>
      <c r="BM60" s="12"/>
      <c r="BN60" s="12"/>
      <c r="BO60" s="12"/>
      <c r="BP60" s="12">
        <v>66.666666666666671</v>
      </c>
      <c r="BQ60" s="27">
        <v>67.475833333333341</v>
      </c>
      <c r="BR60" s="27"/>
      <c r="BS60" s="24">
        <f>(G60+I60+L60*0.5+M60+U60+Z60*0.5+AA60*0.5+AF60+AM60+AP60+AT60+AV60+BN60)*0.5+BQ60*0.5</f>
        <v>69.362916666666678</v>
      </c>
      <c r="BT60" s="24">
        <f>((D60+H60+N60+V60+AC60+AE60+AN60+AQ60+AS60+AX60)*5/9*10/22+BP60*12/22)*0.8+((B60+C60+S60+X60+AD60+AY60+BA60)/0.46)*0.2</f>
        <v>77.826086956521735</v>
      </c>
      <c r="BU60" s="24">
        <f>(F60+K60+O60+T60+W60+Y60+AB60+AL60+AR60+AU60+AW60+AZ60)/12</f>
        <v>74.583333333333329</v>
      </c>
      <c r="BV60" s="24">
        <v>97.538461538461533</v>
      </c>
      <c r="BW60" s="24">
        <f>((P60+Q60)*0.7+R60+AK60+BE60+BJ60)/4</f>
        <v>71.575000000000003</v>
      </c>
      <c r="BX60" s="24">
        <f>SUM(BK60:BM60)</f>
        <v>54.5</v>
      </c>
      <c r="BY60" s="20">
        <f>(BW60*0.4+BU60*0.1+BT60*0.1+BS60*0.1+BV60*0.1+BX60*0.2)</f>
        <v>71.461079849498333</v>
      </c>
    </row>
    <row r="61" spans="1:77">
      <c r="A61" s="6">
        <v>12345</v>
      </c>
      <c r="B61" s="11">
        <v>20</v>
      </c>
      <c r="C61" s="21">
        <v>9</v>
      </c>
      <c r="D61" s="13">
        <v>18.5</v>
      </c>
      <c r="E61" s="14">
        <v>2</v>
      </c>
      <c r="F61" s="14">
        <v>100</v>
      </c>
      <c r="G61" s="14"/>
      <c r="H61" s="13">
        <v>19.5</v>
      </c>
      <c r="I61" s="14"/>
      <c r="J61" s="14"/>
      <c r="K61" s="14">
        <v>97</v>
      </c>
      <c r="L61" s="14"/>
      <c r="M61" s="14"/>
      <c r="N61" s="13">
        <v>20</v>
      </c>
      <c r="O61" s="14">
        <v>98</v>
      </c>
      <c r="P61" s="15">
        <v>66.5</v>
      </c>
      <c r="Q61" s="15">
        <v>10</v>
      </c>
      <c r="R61" s="14">
        <v>17.5</v>
      </c>
      <c r="S61" s="11"/>
      <c r="T61" s="14">
        <v>100</v>
      </c>
      <c r="U61" s="14"/>
      <c r="V61" s="13">
        <v>9</v>
      </c>
      <c r="W61" s="14">
        <v>100</v>
      </c>
      <c r="X61" s="11"/>
      <c r="Y61" s="14"/>
      <c r="Z61" s="14"/>
      <c r="AA61" s="14"/>
      <c r="AB61" s="14">
        <v>100</v>
      </c>
      <c r="AC61" s="13">
        <v>20</v>
      </c>
      <c r="AD61" s="11">
        <v>2</v>
      </c>
      <c r="AE61" s="13">
        <v>17</v>
      </c>
      <c r="AF61" s="14"/>
      <c r="AG61" s="14"/>
      <c r="AH61" s="14">
        <v>30</v>
      </c>
      <c r="AI61">
        <v>24</v>
      </c>
      <c r="AJ61" s="16">
        <v>18</v>
      </c>
      <c r="AK61" s="15">
        <f>(AI61+AJ61)*0.7+AH61</f>
        <v>59.4</v>
      </c>
      <c r="AL61" s="16">
        <v>100</v>
      </c>
      <c r="AM61" s="14"/>
      <c r="AN61" s="13">
        <v>11</v>
      </c>
      <c r="AO61" s="14">
        <v>2</v>
      </c>
      <c r="AP61" s="14"/>
      <c r="AQ61" s="13"/>
      <c r="AR61" s="14">
        <v>100</v>
      </c>
      <c r="AS61" s="13">
        <v>16</v>
      </c>
      <c r="AT61" s="14"/>
      <c r="AU61" s="14">
        <v>100</v>
      </c>
      <c r="AV61" s="14"/>
      <c r="AW61" s="14">
        <v>100</v>
      </c>
      <c r="AX61" s="13">
        <v>19</v>
      </c>
      <c r="AY61" s="11">
        <v>4</v>
      </c>
      <c r="AZ61" s="14">
        <v>100</v>
      </c>
      <c r="BA61" s="11">
        <v>2</v>
      </c>
      <c r="BB61" s="14">
        <v>31.5</v>
      </c>
      <c r="BC61" s="14">
        <v>20.5</v>
      </c>
      <c r="BD61" s="14"/>
      <c r="BE61" s="15">
        <f>(BB61+BC61)</f>
        <v>52</v>
      </c>
      <c r="BF61" s="17">
        <v>47</v>
      </c>
      <c r="BG61" s="17">
        <v>20</v>
      </c>
      <c r="BH61" s="17">
        <v>18</v>
      </c>
      <c r="BI61" s="17">
        <v>10</v>
      </c>
      <c r="BJ61" s="18">
        <f>SUM(BF61:BI61)</f>
        <v>95</v>
      </c>
      <c r="BK61" s="15">
        <v>54</v>
      </c>
      <c r="BL61" s="15">
        <v>15</v>
      </c>
      <c r="BM61" s="15">
        <v>10</v>
      </c>
      <c r="BN61" s="15">
        <v>20</v>
      </c>
      <c r="BO61" s="14"/>
      <c r="BP61" s="14">
        <v>25</v>
      </c>
      <c r="BQ61">
        <v>18.695</v>
      </c>
      <c r="BS61" s="19">
        <f>(G61+I61+L61*0.5+M61+U61+Z61*0.5+AA61*0.5+AF61+AM61+AP61+AT61+AV61+BN61)*0.5+BQ61*0.5</f>
        <v>19.3475</v>
      </c>
      <c r="BT61" s="19">
        <f>((D61+H61+N61+V61+AC61+AE61+AN61+AQ61+AS61+AX61)*5/9*10/22+BP61*12/22)*0.8+((B61+C61+S61+X61+AD61+AY61+BA61)/0.46)*0.2</f>
        <v>57.299077733860344</v>
      </c>
      <c r="BU61" s="19">
        <f>(F61+K61+O61+T61+W61+Y61+AB61+AL61+AR61+AU61+AW61+AZ61)/11</f>
        <v>99.545454545454547</v>
      </c>
      <c r="BV61" s="19">
        <v>96.615384615384613</v>
      </c>
      <c r="BW61" s="19">
        <f>((P61+Q61)*0.7+R61+AK61+BE61+BJ61)/4</f>
        <v>69.362499999999997</v>
      </c>
      <c r="BX61" s="19">
        <f>SUM(BK61:BM61)</f>
        <v>79</v>
      </c>
      <c r="BY61" s="20">
        <f>(BW61*0.4+BU61*0.1+BT61*0.1+BS61*0.1+BV61*0.1+BX61*0.2)</f>
        <v>70.82574168946995</v>
      </c>
    </row>
    <row r="62" spans="1:77">
      <c r="A62" s="6"/>
      <c r="B62" s="11"/>
      <c r="C62" s="21"/>
      <c r="D62" s="13">
        <v>11</v>
      </c>
      <c r="E62" s="14">
        <v>2</v>
      </c>
      <c r="F62" s="14">
        <v>98</v>
      </c>
      <c r="G62" s="14">
        <v>10</v>
      </c>
      <c r="H62" s="13">
        <v>17.5</v>
      </c>
      <c r="I62" s="14">
        <v>5.5</v>
      </c>
      <c r="J62" s="14">
        <v>4</v>
      </c>
      <c r="K62" s="14">
        <v>98</v>
      </c>
      <c r="L62" s="14"/>
      <c r="M62" s="14">
        <v>6</v>
      </c>
      <c r="N62" s="13">
        <v>16</v>
      </c>
      <c r="O62" s="14">
        <v>99</v>
      </c>
      <c r="P62" s="15">
        <v>52.5</v>
      </c>
      <c r="Q62" s="15">
        <v>10</v>
      </c>
      <c r="R62" s="14">
        <v>16.5</v>
      </c>
      <c r="S62" s="11"/>
      <c r="T62" s="14">
        <v>88</v>
      </c>
      <c r="U62" s="14">
        <v>4</v>
      </c>
      <c r="V62" s="13">
        <v>16</v>
      </c>
      <c r="W62" s="14">
        <v>97</v>
      </c>
      <c r="X62" s="11"/>
      <c r="Y62" s="14">
        <v>100</v>
      </c>
      <c r="Z62" s="14">
        <v>10</v>
      </c>
      <c r="AA62" s="14">
        <v>8</v>
      </c>
      <c r="AB62" s="14">
        <v>100</v>
      </c>
      <c r="AC62" s="13">
        <v>20</v>
      </c>
      <c r="AD62" s="11"/>
      <c r="AE62" s="13">
        <v>13</v>
      </c>
      <c r="AF62" s="14"/>
      <c r="AG62" s="14">
        <v>2</v>
      </c>
      <c r="AH62" s="14">
        <v>25</v>
      </c>
      <c r="AI62">
        <v>42</v>
      </c>
      <c r="AJ62" s="16">
        <v>31</v>
      </c>
      <c r="AK62" s="15">
        <f>(AI62+AJ62)*0.7+AH62</f>
        <v>76.099999999999994</v>
      </c>
      <c r="AL62" s="16">
        <v>100</v>
      </c>
      <c r="AM62" s="16">
        <v>8</v>
      </c>
      <c r="AN62" s="13">
        <v>20</v>
      </c>
      <c r="AO62" s="14"/>
      <c r="AP62" s="14">
        <v>7</v>
      </c>
      <c r="AQ62" s="13">
        <v>18</v>
      </c>
      <c r="AR62" s="14">
        <v>100</v>
      </c>
      <c r="AS62" s="13"/>
      <c r="AT62" s="14">
        <v>5</v>
      </c>
      <c r="AU62" s="14">
        <v>100</v>
      </c>
      <c r="AV62" s="14">
        <v>6</v>
      </c>
      <c r="AW62" s="14">
        <v>100</v>
      </c>
      <c r="AX62" s="13">
        <v>20</v>
      </c>
      <c r="AY62" s="11">
        <v>4</v>
      </c>
      <c r="AZ62" s="14">
        <v>100</v>
      </c>
      <c r="BA62" s="11"/>
      <c r="BB62" s="14">
        <v>28</v>
      </c>
      <c r="BC62" s="14">
        <v>12</v>
      </c>
      <c r="BD62" s="14"/>
      <c r="BE62" s="15">
        <f>(BB62+BC62)</f>
        <v>40</v>
      </c>
      <c r="BF62" s="17">
        <v>33</v>
      </c>
      <c r="BG62" s="17">
        <v>20</v>
      </c>
      <c r="BH62" s="17">
        <v>20</v>
      </c>
      <c r="BI62" s="17">
        <v>9</v>
      </c>
      <c r="BJ62" s="26">
        <f>SUM(BF62:BI62)</f>
        <v>82</v>
      </c>
      <c r="BK62" s="23">
        <v>42</v>
      </c>
      <c r="BL62" s="23">
        <v>12.5</v>
      </c>
      <c r="BM62" s="12"/>
      <c r="BN62" s="12">
        <v>20</v>
      </c>
      <c r="BO62" s="12"/>
      <c r="BP62" s="12">
        <v>66.666666666666671</v>
      </c>
      <c r="BQ62" s="27">
        <v>66.384166666666658</v>
      </c>
      <c r="BR62" s="27"/>
      <c r="BS62" s="24">
        <f>(G62+I62+L62*0.5+M62+U62+Z62*0.5+AA62*0.5+AF62+AM62+AP62+AT62+AV62+BN62)*0.5+BQ62*0.5</f>
        <v>73.442083333333329</v>
      </c>
      <c r="BT62" s="24">
        <f>((D62+H62+N62+V62+AC62+AE62+AN62+AQ62+AS62+AX62)*5/9*10/22+BP62*12/22)*0.8+((B62+C62+S62+X62+AD62+AY62+BA62)/0.46)*0.2</f>
        <v>61.436100131752312</v>
      </c>
      <c r="BU62" s="24">
        <f>(F62+K62+O62+T62+W62+Y62+AB62+AL62+AR62+AU62+AW62+AZ62)/12</f>
        <v>98.333333333333329</v>
      </c>
      <c r="BV62" s="28">
        <v>99.07692307692308</v>
      </c>
      <c r="BW62" s="24">
        <f>((P62+Q62)*0.7+R62+AK62+BE62+BJ62)/4</f>
        <v>64.587500000000006</v>
      </c>
      <c r="BX62" s="24">
        <f>SUM(BK62:BM62)</f>
        <v>54.5</v>
      </c>
      <c r="BY62" s="20">
        <f>(BW62*0.4+BU62*0.1+BT62*0.1+BS62*0.1+BV62*0.1+BX62*0.2)</f>
        <v>69.963843987534219</v>
      </c>
    </row>
    <row r="63" spans="1:77">
      <c r="A63" s="6">
        <v>11511</v>
      </c>
      <c r="B63" s="11">
        <v>20</v>
      </c>
      <c r="C63" s="21">
        <v>8</v>
      </c>
      <c r="D63" s="13"/>
      <c r="E63" s="14"/>
      <c r="F63" s="14">
        <v>100</v>
      </c>
      <c r="G63" s="14"/>
      <c r="H63" s="13">
        <v>17</v>
      </c>
      <c r="I63" s="14"/>
      <c r="J63" s="14"/>
      <c r="K63" s="14">
        <v>100</v>
      </c>
      <c r="L63" s="14"/>
      <c r="M63" s="14"/>
      <c r="N63" s="13">
        <v>17.5</v>
      </c>
      <c r="O63" s="14">
        <v>86</v>
      </c>
      <c r="P63" s="15">
        <v>70</v>
      </c>
      <c r="Q63" s="15">
        <v>10</v>
      </c>
      <c r="R63" s="14">
        <v>24</v>
      </c>
      <c r="S63" s="11"/>
      <c r="T63" s="14"/>
      <c r="U63" s="14">
        <v>5.5</v>
      </c>
      <c r="V63" s="13">
        <v>20</v>
      </c>
      <c r="W63" s="14">
        <v>97</v>
      </c>
      <c r="X63" s="11"/>
      <c r="Y63" s="14">
        <v>91</v>
      </c>
      <c r="Z63" s="14"/>
      <c r="AA63" s="14"/>
      <c r="AB63" s="14">
        <v>86</v>
      </c>
      <c r="AC63" s="13">
        <v>20</v>
      </c>
      <c r="AD63" s="11"/>
      <c r="AE63" s="13">
        <v>16.5</v>
      </c>
      <c r="AF63" s="14">
        <v>3.5</v>
      </c>
      <c r="AG63" s="14"/>
      <c r="AH63" s="14">
        <v>14</v>
      </c>
      <c r="AI63">
        <v>36</v>
      </c>
      <c r="AJ63" s="16">
        <v>29</v>
      </c>
      <c r="AK63" s="15">
        <f>(AI63+AJ63)*0.7+AH63</f>
        <v>59.5</v>
      </c>
      <c r="AL63" s="16">
        <v>81</v>
      </c>
      <c r="AM63" s="14"/>
      <c r="AN63" s="13">
        <v>13</v>
      </c>
      <c r="AO63" s="14"/>
      <c r="AP63" s="14">
        <v>6</v>
      </c>
      <c r="AQ63" s="13">
        <v>17</v>
      </c>
      <c r="AR63" s="14">
        <v>100</v>
      </c>
      <c r="AS63" s="13">
        <v>20</v>
      </c>
      <c r="AT63" s="14"/>
      <c r="AU63" s="14">
        <v>96</v>
      </c>
      <c r="AV63" s="14"/>
      <c r="AW63" s="14">
        <v>81</v>
      </c>
      <c r="AX63" s="13">
        <v>19</v>
      </c>
      <c r="AY63" s="11"/>
      <c r="AZ63" s="14"/>
      <c r="BA63" s="11"/>
      <c r="BB63" s="14">
        <v>31.5</v>
      </c>
      <c r="BC63" s="14">
        <v>24</v>
      </c>
      <c r="BD63" s="14"/>
      <c r="BE63" s="15">
        <f>(BB63+BC63)</f>
        <v>55.5</v>
      </c>
      <c r="BF63" s="17">
        <v>49</v>
      </c>
      <c r="BG63" s="17">
        <v>20</v>
      </c>
      <c r="BH63" s="17">
        <v>20</v>
      </c>
      <c r="BI63" s="17">
        <v>10</v>
      </c>
      <c r="BJ63" s="26">
        <f>SUM(BF63:BI63)</f>
        <v>99</v>
      </c>
      <c r="BK63" s="23">
        <v>34</v>
      </c>
      <c r="BL63" s="23">
        <v>16.5</v>
      </c>
      <c r="BM63" s="12"/>
      <c r="BN63" s="12">
        <v>20</v>
      </c>
      <c r="BO63" s="12"/>
      <c r="BP63" s="12">
        <v>8.3333333333333339</v>
      </c>
      <c r="BQ63" s="27">
        <v>41.248333333333335</v>
      </c>
      <c r="BR63" s="27"/>
      <c r="BS63" s="24">
        <f>(G63+I63+L63*0.5+M63+U63+Z63*0.5+AA63*0.5+AF63+AM63+AP63+AT63+AV63+BN63)*0.5+BQ63*0.5</f>
        <v>38.124166666666667</v>
      </c>
      <c r="BT63" s="24">
        <f>((D63+H63+N63+V63+AC63+AE63+AN63+AQ63+AS63+AX63)*5/9*10/22+BP63*12/22)*0.8+((B63+C63+S63+X63+AD63+AY63+BA63)/0.46)*0.2</f>
        <v>48.133509003074224</v>
      </c>
      <c r="BU63" s="24">
        <f>(F63+K63+O63+T63+W63+Y63+AB63+AL63+AR63+AU63+AW63+AZ63)/12</f>
        <v>76.5</v>
      </c>
      <c r="BV63" s="24">
        <v>88.461538461538467</v>
      </c>
      <c r="BW63" s="24">
        <f>((P63+Q63)*0.7+R63+AK63+BE63+BJ63)/4</f>
        <v>73.5</v>
      </c>
      <c r="BX63" s="24">
        <f>SUM(BK63:BM63)</f>
        <v>50.5</v>
      </c>
      <c r="BY63" s="20">
        <f>(BW63*0.4+BU63*0.1+BT63*0.1+BS63*0.1+BV63*0.1+BX63*0.2)</f>
        <v>64.621921413127936</v>
      </c>
    </row>
    <row r="64" spans="1:77">
      <c r="A64" s="6">
        <v>85938</v>
      </c>
      <c r="B64" s="11">
        <v>20</v>
      </c>
      <c r="C64" s="21">
        <v>9.5</v>
      </c>
      <c r="D64" s="13">
        <v>13.5</v>
      </c>
      <c r="E64" s="14">
        <v>2</v>
      </c>
      <c r="F64" s="14">
        <v>96</v>
      </c>
      <c r="G64" s="14"/>
      <c r="H64" s="13">
        <v>19.5</v>
      </c>
      <c r="I64" s="14">
        <v>6</v>
      </c>
      <c r="J64" s="14"/>
      <c r="K64" s="14">
        <v>100</v>
      </c>
      <c r="L64" s="14"/>
      <c r="M64" s="14"/>
      <c r="N64" s="13">
        <v>17</v>
      </c>
      <c r="O64" s="14">
        <v>90</v>
      </c>
      <c r="P64" s="15">
        <v>70</v>
      </c>
      <c r="Q64" s="15">
        <v>10</v>
      </c>
      <c r="R64" s="14"/>
      <c r="S64" s="11">
        <v>4</v>
      </c>
      <c r="T64" s="14"/>
      <c r="U64" s="14"/>
      <c r="V64" s="13"/>
      <c r="W64" s="14">
        <v>100</v>
      </c>
      <c r="X64" s="11"/>
      <c r="Y64" s="14">
        <v>98</v>
      </c>
      <c r="Z64" s="14"/>
      <c r="AA64" s="14"/>
      <c r="AB64" s="14">
        <v>97</v>
      </c>
      <c r="AC64" s="13">
        <v>20</v>
      </c>
      <c r="AD64" s="11">
        <v>2</v>
      </c>
      <c r="AE64" s="13">
        <v>19.5</v>
      </c>
      <c r="AF64" s="14"/>
      <c r="AG64" s="14"/>
      <c r="AH64" s="14">
        <v>25</v>
      </c>
      <c r="AI64">
        <v>33</v>
      </c>
      <c r="AJ64" s="14">
        <v>35</v>
      </c>
      <c r="AK64" s="15">
        <f>(AI64+AJ64)*0.7+AH64</f>
        <v>72.599999999999994</v>
      </c>
      <c r="AL64" s="14"/>
      <c r="AM64" s="14"/>
      <c r="AN64" s="13"/>
      <c r="AO64" s="14"/>
      <c r="AP64" s="14"/>
      <c r="AQ64" s="13">
        <v>15</v>
      </c>
      <c r="AR64" s="14"/>
      <c r="AS64" s="13">
        <v>20</v>
      </c>
      <c r="AT64" s="14"/>
      <c r="AU64" s="14"/>
      <c r="AV64" s="14"/>
      <c r="AW64" s="14"/>
      <c r="AX64" s="13"/>
      <c r="AY64" s="11"/>
      <c r="AZ64" s="14">
        <v>99</v>
      </c>
      <c r="BA64" s="11"/>
      <c r="BB64" s="14">
        <v>28</v>
      </c>
      <c r="BC64" s="14">
        <v>18</v>
      </c>
      <c r="BD64" s="14"/>
      <c r="BE64" s="15">
        <f>(BB64+BC64)</f>
        <v>46</v>
      </c>
      <c r="BF64" s="17">
        <v>30</v>
      </c>
      <c r="BG64" s="17">
        <v>20</v>
      </c>
      <c r="BH64" s="17">
        <v>20</v>
      </c>
      <c r="BI64" s="17"/>
      <c r="BJ64" s="26">
        <f>SUM(BF64:BI64)</f>
        <v>70</v>
      </c>
      <c r="BK64" s="23">
        <v>30</v>
      </c>
      <c r="BL64" s="23">
        <v>11.5</v>
      </c>
      <c r="BM64" s="12"/>
      <c r="BN64" s="12">
        <v>20</v>
      </c>
      <c r="BO64" s="12"/>
      <c r="BP64" s="12">
        <v>0</v>
      </c>
      <c r="BQ64" s="27">
        <v>0</v>
      </c>
      <c r="BR64" s="27"/>
      <c r="BS64" s="24">
        <f>(G64+I64+L64*0.5+M64+U64+Z64*0.5+AA64*0.5+AF64+AM64+AP64+AT64+AV64+BN64)*0.5+BQ64*0.5</f>
        <v>13</v>
      </c>
      <c r="BT64" s="24">
        <f>((D64+H64+N64+V64+AC64+AE64+AN64+AQ64+AS64+AX64)*5/9*10/22+BP64*12/22)*0.8+((B64+C64+S64+X64+AD64+AY64+BA64)/0.46)*0.2</f>
        <v>40.586297760210805</v>
      </c>
      <c r="BU64" s="24">
        <f>(F64+K64+O64+T64+W64+Y64+AB64+AL64+AR64+AU64+AW64+AZ64)/12</f>
        <v>56.666666666666664</v>
      </c>
      <c r="BV64" s="28">
        <v>88.15384615384616</v>
      </c>
      <c r="BW64" s="24">
        <f>((P64+Q64)*0.7+R64+AK64+BE64+BJ64)/4</f>
        <v>61.15</v>
      </c>
      <c r="BX64" s="24">
        <f>SUM(BK64:BM64)</f>
        <v>41.5</v>
      </c>
      <c r="BY64" s="20">
        <f>(BW64*0.4+BU64*0.1+BT64*0.1+BS64*0.1+BV64*0.1+BX64*0.2)</f>
        <v>52.600681058072368</v>
      </c>
    </row>
  </sheetData>
  <sortState ref="A2:CA64">
    <sortCondition descending="1" ref="BY2:BY6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2013-05-16T17:45:16Z</dcterms:created>
  <dcterms:modified xsi:type="dcterms:W3CDTF">2013-05-16T17:52:05Z</dcterms:modified>
</cp:coreProperties>
</file>