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7795" windowHeight="15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U27" i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B7"/>
  <c r="BA7"/>
  <c r="AZ7"/>
  <c r="AY7"/>
  <c r="AX7"/>
  <c r="BB9"/>
  <c r="BA9"/>
  <c r="AZ9"/>
  <c r="AY9"/>
  <c r="AX9"/>
  <c r="BB3"/>
  <c r="BA3"/>
  <c r="AZ3"/>
  <c r="AY3"/>
  <c r="AX3"/>
  <c r="BB12"/>
  <c r="BA12"/>
  <c r="AZ12"/>
  <c r="AY12"/>
  <c r="AX12"/>
  <c r="BB21"/>
  <c r="BA21"/>
  <c r="AZ21"/>
  <c r="AY21"/>
  <c r="AX21"/>
  <c r="BB2"/>
  <c r="BA2"/>
  <c r="AZ2"/>
  <c r="AY2"/>
  <c r="AX2"/>
  <c r="BB8"/>
  <c r="BA8"/>
  <c r="AZ8"/>
  <c r="AY8"/>
  <c r="AX8"/>
  <c r="BB25"/>
  <c r="BA25"/>
  <c r="AZ25"/>
  <c r="AY25"/>
  <c r="AX25"/>
  <c r="BB15"/>
  <c r="BA15"/>
  <c r="AZ15"/>
  <c r="AY15"/>
  <c r="AX15"/>
  <c r="BB13"/>
  <c r="BA13"/>
  <c r="AZ13"/>
  <c r="AY13"/>
  <c r="AX13"/>
  <c r="BB10"/>
  <c r="BA10"/>
  <c r="AZ10"/>
  <c r="AY10"/>
  <c r="AX10"/>
  <c r="BB17"/>
  <c r="BA17"/>
  <c r="AZ17"/>
  <c r="AY17"/>
  <c r="AX17"/>
  <c r="BB16"/>
  <c r="BA16"/>
  <c r="AZ16"/>
  <c r="AY16"/>
  <c r="AX16"/>
  <c r="BB20"/>
  <c r="BA20"/>
  <c r="AZ20"/>
  <c r="AY20"/>
  <c r="AX20"/>
  <c r="BB18"/>
  <c r="BA18"/>
  <c r="AZ18"/>
  <c r="AY18"/>
  <c r="AX18"/>
  <c r="BB22"/>
  <c r="BA22"/>
  <c r="AZ22"/>
  <c r="AY22"/>
  <c r="AX22"/>
  <c r="BB6"/>
  <c r="BA6"/>
  <c r="AZ6"/>
  <c r="AY6"/>
  <c r="AX6"/>
  <c r="BB5"/>
  <c r="BA5"/>
  <c r="AZ5"/>
  <c r="AY5"/>
  <c r="AX5"/>
  <c r="BB4"/>
  <c r="BA4"/>
  <c r="AZ4"/>
  <c r="AY4"/>
  <c r="AX4"/>
  <c r="BB19"/>
  <c r="BA19"/>
  <c r="AZ19"/>
  <c r="AY19"/>
  <c r="AX19"/>
  <c r="BB11"/>
  <c r="BA11"/>
  <c r="AZ11"/>
  <c r="AY11"/>
  <c r="AX11"/>
  <c r="BB24"/>
  <c r="BA24"/>
  <c r="AZ24"/>
  <c r="AY24"/>
  <c r="AX24"/>
  <c r="BB14"/>
  <c r="BA14"/>
  <c r="AZ14"/>
  <c r="AY14"/>
  <c r="AX14"/>
  <c r="BB23"/>
  <c r="BA23"/>
  <c r="AZ23"/>
  <c r="AZ27" s="1"/>
  <c r="AY23"/>
  <c r="AX23"/>
  <c r="AY27" l="1"/>
  <c r="BC14"/>
  <c r="BC19"/>
  <c r="BC4"/>
  <c r="BC22"/>
  <c r="BC18"/>
  <c r="BC17"/>
  <c r="BC10"/>
  <c r="BC25"/>
  <c r="BC8"/>
  <c r="BC12"/>
  <c r="BC3"/>
  <c r="AX27"/>
  <c r="BB27"/>
  <c r="BA27"/>
  <c r="BC7"/>
  <c r="BC24"/>
  <c r="BC11"/>
  <c r="BC5"/>
  <c r="BC6"/>
  <c r="BC20"/>
  <c r="BC16"/>
  <c r="BC13"/>
  <c r="BC15"/>
  <c r="BC2"/>
  <c r="BC21"/>
  <c r="BC9"/>
  <c r="BC23"/>
  <c r="BC27" l="1"/>
</calcChain>
</file>

<file path=xl/sharedStrings.xml><?xml version="1.0" encoding="utf-8"?>
<sst xmlns="http://schemas.openxmlformats.org/spreadsheetml/2006/main" count="84" uniqueCount="64">
  <si>
    <t>D</t>
  </si>
  <si>
    <t>C</t>
  </si>
  <si>
    <t>B</t>
  </si>
  <si>
    <t>02292</t>
  </si>
  <si>
    <t>A</t>
  </si>
  <si>
    <t>08322</t>
  </si>
  <si>
    <t>06060</t>
  </si>
  <si>
    <t>05469</t>
  </si>
  <si>
    <t>04711</t>
  </si>
  <si>
    <t>02989</t>
  </si>
  <si>
    <t>5 digit</t>
  </si>
  <si>
    <t>Lawson</t>
  </si>
  <si>
    <t>CLASS</t>
  </si>
  <si>
    <t>Cube</t>
  </si>
  <si>
    <t>Rquiz 1 - syllabus</t>
  </si>
  <si>
    <t>Reflection - cube, boy reading</t>
  </si>
  <si>
    <t>Quiz 1 - pre test</t>
  </si>
  <si>
    <t>Rquiz 2 - Molly</t>
  </si>
  <si>
    <t>Wave Basics</t>
  </si>
  <si>
    <t>Mendel&amp;Meiosis</t>
  </si>
  <si>
    <t>Quiz 2 - genetics post</t>
  </si>
  <si>
    <t>Earthquake investigations</t>
  </si>
  <si>
    <t>Stress/strain</t>
  </si>
  <si>
    <t>Buildings Kill</t>
  </si>
  <si>
    <t>Rquiz 3 - seismologist</t>
  </si>
  <si>
    <t>Reflection 2</t>
  </si>
  <si>
    <t>Quiz 3 - sound pretest</t>
  </si>
  <si>
    <t>Music I</t>
  </si>
  <si>
    <t>Music II</t>
  </si>
  <si>
    <t>Rquiz4 - pathways</t>
  </si>
  <si>
    <t>generalizing music</t>
  </si>
  <si>
    <t>Quiz 4 - sound post test</t>
  </si>
  <si>
    <t>Tuning forks</t>
  </si>
  <si>
    <t>Speed of sound</t>
  </si>
  <si>
    <t>Echo HW</t>
  </si>
  <si>
    <t>Echolocation dropping items</t>
  </si>
  <si>
    <t>Q5 echolocation pre</t>
  </si>
  <si>
    <t>Eating &amp; Exercise</t>
  </si>
  <si>
    <t>Exam I</t>
  </si>
  <si>
    <t>Reflection 3</t>
  </si>
  <si>
    <t>Q 6 - echolocation post</t>
  </si>
  <si>
    <t>Willis' Wonderful Library</t>
  </si>
  <si>
    <t>Mass Mysteries</t>
  </si>
  <si>
    <t>Weighing Air</t>
  </si>
  <si>
    <t>States ofMatter</t>
  </si>
  <si>
    <t>Calories vs. calories</t>
  </si>
  <si>
    <t>KE/PE</t>
  </si>
  <si>
    <t>Cons. Energy</t>
  </si>
  <si>
    <t xml:space="preserve">Q 7 E&amp;E pre </t>
  </si>
  <si>
    <t>After Images</t>
  </si>
  <si>
    <t>Review Paper</t>
  </si>
  <si>
    <t>Q 8</t>
  </si>
  <si>
    <t>Magic Beads Reflection</t>
  </si>
  <si>
    <t>Energy Reflection</t>
  </si>
  <si>
    <t>Final exam</t>
  </si>
  <si>
    <t>RQ-Online Survey</t>
  </si>
  <si>
    <t>Lesson plan plroject</t>
  </si>
  <si>
    <t>Quiz Avg</t>
  </si>
  <si>
    <t>R quiz average</t>
  </si>
  <si>
    <t>in class</t>
  </si>
  <si>
    <t>exam</t>
  </si>
  <si>
    <t>Projects</t>
  </si>
  <si>
    <t>Current grade</t>
  </si>
  <si>
    <t>If a quiz score is listed as a "0" then it is the quiz of that type that I "dropped".  Your average quiz score is without that quiz since it was dropped.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</si>
</sst>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.9"/>
      <color indexed="8"/>
      <name val="Verdana"/>
      <family val="2"/>
    </font>
    <font>
      <sz val="11"/>
      <color theme="1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7030A0"/>
      <name val="Calibri"/>
      <family val="2"/>
    </font>
    <font>
      <b/>
      <sz val="11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0" fontId="5" fillId="0" borderId="0" xfId="0" applyFont="1" applyFill="1"/>
    <xf numFmtId="0" fontId="1" fillId="0" borderId="0" xfId="0" applyFont="1" applyFill="1"/>
    <xf numFmtId="0" fontId="0" fillId="0" borderId="0" xfId="0" quotePrefix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Alignment="1">
      <alignment readingOrder="1"/>
    </xf>
    <xf numFmtId="0" fontId="4" fillId="0" borderId="0" xfId="0" applyFont="1" applyAlignment="1">
      <alignment horizontal="left"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9" fillId="0" borderId="0" xfId="0" applyFont="1" applyAlignme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tabSelected="1" workbookViewId="0">
      <selection activeCell="AO33" sqref="AO33"/>
    </sheetView>
  </sheetViews>
  <sheetFormatPr defaultRowHeight="15"/>
  <cols>
    <col min="2" max="47" width="3.7109375" customWidth="1"/>
    <col min="48" max="49" width="9.140625" hidden="1" customWidth="1"/>
    <col min="50" max="50" width="4.7109375" customWidth="1"/>
    <col min="51" max="51" width="5.5703125" customWidth="1"/>
    <col min="52" max="54" width="4.7109375" customWidth="1"/>
    <col min="55" max="55" width="4.28515625" style="29" customWidth="1"/>
  </cols>
  <sheetData>
    <row r="1" spans="1:61">
      <c r="A1" s="24" t="s">
        <v>10</v>
      </c>
      <c r="B1" s="18" t="s">
        <v>11</v>
      </c>
      <c r="C1" s="18" t="s">
        <v>12</v>
      </c>
      <c r="D1" s="18" t="s">
        <v>13</v>
      </c>
      <c r="E1" s="25" t="s">
        <v>14</v>
      </c>
      <c r="F1" s="18" t="s">
        <v>15</v>
      </c>
      <c r="G1" s="26" t="s">
        <v>16</v>
      </c>
      <c r="H1" s="25" t="s">
        <v>17</v>
      </c>
      <c r="I1" s="27" t="s">
        <v>18</v>
      </c>
      <c r="J1" s="20" t="s">
        <v>19</v>
      </c>
      <c r="K1" s="22" t="s">
        <v>20</v>
      </c>
      <c r="L1" s="20" t="s">
        <v>21</v>
      </c>
      <c r="M1" s="20" t="s">
        <v>22</v>
      </c>
      <c r="N1" s="20" t="s">
        <v>23</v>
      </c>
      <c r="O1" s="21" t="s">
        <v>24</v>
      </c>
      <c r="P1" s="20" t="s">
        <v>25</v>
      </c>
      <c r="Q1" s="22" t="s">
        <v>26</v>
      </c>
      <c r="R1" s="20" t="s">
        <v>27</v>
      </c>
      <c r="S1" s="20" t="s">
        <v>28</v>
      </c>
      <c r="T1" s="21" t="s">
        <v>29</v>
      </c>
      <c r="U1" s="20" t="s">
        <v>30</v>
      </c>
      <c r="V1" s="22" t="s">
        <v>31</v>
      </c>
      <c r="W1" s="20" t="s">
        <v>32</v>
      </c>
      <c r="X1" s="20" t="s">
        <v>33</v>
      </c>
      <c r="Y1" s="20" t="s">
        <v>34</v>
      </c>
      <c r="Z1" s="20" t="s">
        <v>35</v>
      </c>
      <c r="AA1" s="22" t="s">
        <v>36</v>
      </c>
      <c r="AB1" s="20" t="s">
        <v>37</v>
      </c>
      <c r="AC1" s="20" t="s">
        <v>38</v>
      </c>
      <c r="AD1" s="20" t="s">
        <v>39</v>
      </c>
      <c r="AE1" s="22" t="s">
        <v>40</v>
      </c>
      <c r="AF1" s="4" t="s">
        <v>41</v>
      </c>
      <c r="AG1" s="20" t="s">
        <v>42</v>
      </c>
      <c r="AH1" s="20" t="s">
        <v>43</v>
      </c>
      <c r="AI1" s="20" t="s">
        <v>44</v>
      </c>
      <c r="AJ1" s="20" t="s">
        <v>45</v>
      </c>
      <c r="AK1" s="4" t="s">
        <v>46</v>
      </c>
      <c r="AL1" s="20" t="s">
        <v>47</v>
      </c>
      <c r="AM1" s="22" t="s">
        <v>48</v>
      </c>
      <c r="AN1" s="20" t="s">
        <v>49</v>
      </c>
      <c r="AO1" s="20" t="s">
        <v>50</v>
      </c>
      <c r="AP1" s="22" t="s">
        <v>51</v>
      </c>
      <c r="AQ1" s="20" t="s">
        <v>52</v>
      </c>
      <c r="AR1" s="20" t="s">
        <v>53</v>
      </c>
      <c r="AS1" s="20" t="s">
        <v>54</v>
      </c>
      <c r="AT1" s="21" t="s">
        <v>55</v>
      </c>
      <c r="AU1" s="20" t="s">
        <v>56</v>
      </c>
      <c r="AX1" s="5" t="s">
        <v>57</v>
      </c>
      <c r="AY1" s="5" t="s">
        <v>58</v>
      </c>
      <c r="AZ1" s="5" t="s">
        <v>59</v>
      </c>
      <c r="BA1" t="s">
        <v>60</v>
      </c>
      <c r="BB1" s="5" t="s">
        <v>61</v>
      </c>
      <c r="BC1" s="28" t="s">
        <v>62</v>
      </c>
    </row>
    <row r="2" spans="1:61">
      <c r="A2" s="8" t="s">
        <v>3</v>
      </c>
      <c r="B2">
        <v>5</v>
      </c>
      <c r="C2">
        <v>5</v>
      </c>
      <c r="D2">
        <v>5</v>
      </c>
      <c r="E2" s="2">
        <v>100</v>
      </c>
      <c r="F2">
        <v>7.5</v>
      </c>
      <c r="G2" s="3">
        <v>25</v>
      </c>
      <c r="H2" s="2">
        <v>100</v>
      </c>
      <c r="I2">
        <v>5</v>
      </c>
      <c r="J2">
        <v>5</v>
      </c>
      <c r="K2" s="3">
        <v>22</v>
      </c>
      <c r="L2">
        <v>5</v>
      </c>
      <c r="M2">
        <v>2.5</v>
      </c>
      <c r="N2">
        <v>10</v>
      </c>
      <c r="O2" s="2">
        <v>0</v>
      </c>
      <c r="P2">
        <v>8</v>
      </c>
      <c r="Q2" s="3">
        <v>25</v>
      </c>
      <c r="S2">
        <v>2.5</v>
      </c>
      <c r="T2" s="2">
        <v>80</v>
      </c>
      <c r="U2">
        <v>2.5</v>
      </c>
      <c r="V2" s="3">
        <v>21</v>
      </c>
      <c r="W2">
        <v>5</v>
      </c>
      <c r="X2">
        <v>2.5</v>
      </c>
      <c r="Y2">
        <v>5</v>
      </c>
      <c r="Z2">
        <v>5</v>
      </c>
      <c r="AA2" s="3">
        <v>25</v>
      </c>
      <c r="AB2">
        <v>5</v>
      </c>
      <c r="AC2" s="4">
        <v>86</v>
      </c>
      <c r="AD2">
        <v>5</v>
      </c>
      <c r="AE2" s="3">
        <v>0</v>
      </c>
      <c r="AF2">
        <v>5</v>
      </c>
      <c r="AG2">
        <v>5</v>
      </c>
      <c r="AH2">
        <v>5</v>
      </c>
      <c r="AI2">
        <v>5</v>
      </c>
      <c r="AJ2">
        <v>5</v>
      </c>
      <c r="AK2">
        <v>5</v>
      </c>
      <c r="AL2">
        <v>5</v>
      </c>
      <c r="AM2" s="3">
        <v>25</v>
      </c>
      <c r="AN2">
        <v>5</v>
      </c>
      <c r="AO2" s="4">
        <v>95</v>
      </c>
      <c r="AP2" s="3">
        <v>21</v>
      </c>
      <c r="AQ2">
        <v>9</v>
      </c>
      <c r="AR2">
        <v>9</v>
      </c>
      <c r="AS2" s="4">
        <v>92</v>
      </c>
      <c r="AT2" s="2">
        <v>100</v>
      </c>
      <c r="AU2" s="4">
        <v>81</v>
      </c>
      <c r="AX2" s="5">
        <f>(G2+K2+Q2+V2+AA2+AE2+AM2+AP2)/(7*0.25)</f>
        <v>93.714285714285708</v>
      </c>
      <c r="AY2" s="5">
        <f>(E2+H2+O2+T2+AT2)/4</f>
        <v>95</v>
      </c>
      <c r="AZ2" s="5">
        <f>(B2+C2+D2+F2+I2+J2+L2+M2+N2+P2+R2+S2+U2+W2+X2+Y2+Z2+AB2+SUM(AF2:AL2)+AD2+AN2+AQ2+AR2)/1.625</f>
        <v>91.384615384615387</v>
      </c>
      <c r="BA2">
        <f>(AC2+AS2)/2</f>
        <v>89</v>
      </c>
      <c r="BB2">
        <f>(AO2+AU2)/2</f>
        <v>88</v>
      </c>
      <c r="BC2" s="4">
        <f>((AX2+AY2)*0.05+AZ2*0.3+BA2*0.3+BB2*0.3)</f>
        <v>89.951098901098902</v>
      </c>
      <c r="BD2" t="s">
        <v>4</v>
      </c>
    </row>
    <row r="3" spans="1:61" s="6" customFormat="1">
      <c r="A3" s="8" t="s">
        <v>9</v>
      </c>
      <c r="B3">
        <v>5</v>
      </c>
      <c r="C3">
        <v>5</v>
      </c>
      <c r="D3">
        <v>5</v>
      </c>
      <c r="E3" s="2">
        <v>100</v>
      </c>
      <c r="F3">
        <v>10</v>
      </c>
      <c r="G3" s="3">
        <v>25</v>
      </c>
      <c r="H3" s="2">
        <v>83</v>
      </c>
      <c r="I3">
        <v>5</v>
      </c>
      <c r="J3">
        <v>5</v>
      </c>
      <c r="K3" s="3">
        <v>21.75</v>
      </c>
      <c r="L3">
        <v>5</v>
      </c>
      <c r="M3">
        <v>2.5</v>
      </c>
      <c r="N3">
        <v>10</v>
      </c>
      <c r="O3" s="2">
        <v>0</v>
      </c>
      <c r="P3">
        <v>8</v>
      </c>
      <c r="Q3" s="3">
        <v>25</v>
      </c>
      <c r="R3">
        <v>2.5</v>
      </c>
      <c r="S3">
        <v>2.5</v>
      </c>
      <c r="T3" s="2">
        <v>100</v>
      </c>
      <c r="U3">
        <v>2.5</v>
      </c>
      <c r="V3" s="3">
        <v>19.670000000000002</v>
      </c>
      <c r="W3">
        <v>5</v>
      </c>
      <c r="X3">
        <v>2</v>
      </c>
      <c r="Y3">
        <v>5</v>
      </c>
      <c r="Z3">
        <v>5</v>
      </c>
      <c r="AA3" s="3">
        <v>25</v>
      </c>
      <c r="AB3">
        <v>5</v>
      </c>
      <c r="AC3" s="4">
        <v>102</v>
      </c>
      <c r="AD3">
        <v>10</v>
      </c>
      <c r="AE3" s="3">
        <v>23</v>
      </c>
      <c r="AF3">
        <v>5</v>
      </c>
      <c r="AG3">
        <v>5</v>
      </c>
      <c r="AH3">
        <v>5</v>
      </c>
      <c r="AI3">
        <v>5</v>
      </c>
      <c r="AJ3">
        <v>5</v>
      </c>
      <c r="AK3">
        <v>5</v>
      </c>
      <c r="AL3">
        <v>5</v>
      </c>
      <c r="AM3" s="3">
        <v>25</v>
      </c>
      <c r="AN3">
        <v>5</v>
      </c>
      <c r="AO3" s="4">
        <v>99</v>
      </c>
      <c r="AP3" s="3">
        <v>0</v>
      </c>
      <c r="AQ3">
        <v>6</v>
      </c>
      <c r="AR3">
        <v>10</v>
      </c>
      <c r="AS3" s="4">
        <v>86</v>
      </c>
      <c r="AT3" s="2">
        <v>100</v>
      </c>
      <c r="AU3" s="4">
        <v>96</v>
      </c>
      <c r="AV3"/>
      <c r="AW3"/>
      <c r="AX3" s="5">
        <f>(G3+K3+Q3+V3+AA3+AE3+AM3+AP3)/(7*0.25)</f>
        <v>93.954285714285717</v>
      </c>
      <c r="AY3" s="5">
        <f>(E3+H3+O3+T3+AT3)/4</f>
        <v>95.75</v>
      </c>
      <c r="AZ3" s="5">
        <f>(B3+C3+D3+F3+I3+J3+L3+M3+N3+P3+R3+S3+U3+W3+X3+Y3+Z3+AB3+SUM(AF3:AL3)+AD3+AN3+AQ3+AR3)/1.625</f>
        <v>96</v>
      </c>
      <c r="BA3">
        <f>(AC3+AS3)/2</f>
        <v>94</v>
      </c>
      <c r="BB3">
        <f>(AO3+AU3)/2</f>
        <v>97.5</v>
      </c>
      <c r="BC3" s="4">
        <f>((AX3+AY3)*0.05+AZ3*0.3+BA3*0.3+BB3*0.3)</f>
        <v>95.735214285714278</v>
      </c>
      <c r="BD3" s="9" t="s">
        <v>4</v>
      </c>
      <c r="BE3"/>
      <c r="BF3"/>
      <c r="BG3"/>
      <c r="BH3"/>
      <c r="BI3"/>
    </row>
    <row r="4" spans="1:61">
      <c r="A4" s="8" t="s">
        <v>8</v>
      </c>
      <c r="B4">
        <v>5</v>
      </c>
      <c r="C4">
        <v>5</v>
      </c>
      <c r="D4">
        <v>5</v>
      </c>
      <c r="E4" s="2">
        <v>100</v>
      </c>
      <c r="F4">
        <v>10</v>
      </c>
      <c r="G4" s="3">
        <v>25</v>
      </c>
      <c r="H4" s="2">
        <v>83</v>
      </c>
      <c r="I4">
        <v>5</v>
      </c>
      <c r="J4">
        <v>5</v>
      </c>
      <c r="K4" s="3">
        <v>23</v>
      </c>
      <c r="L4">
        <v>5</v>
      </c>
      <c r="M4">
        <v>2.5</v>
      </c>
      <c r="N4">
        <v>10</v>
      </c>
      <c r="O4" s="2">
        <v>0</v>
      </c>
      <c r="P4">
        <v>8</v>
      </c>
      <c r="Q4" s="3">
        <v>25</v>
      </c>
      <c r="R4">
        <v>2.5</v>
      </c>
      <c r="S4">
        <v>2.5</v>
      </c>
      <c r="T4" s="2">
        <v>100</v>
      </c>
      <c r="U4">
        <v>2.5</v>
      </c>
      <c r="V4" s="3">
        <v>22.5</v>
      </c>
      <c r="W4">
        <v>5</v>
      </c>
      <c r="X4">
        <v>2</v>
      </c>
      <c r="Y4">
        <v>5</v>
      </c>
      <c r="Z4">
        <v>5</v>
      </c>
      <c r="AA4" s="3">
        <v>25</v>
      </c>
      <c r="AB4">
        <v>5</v>
      </c>
      <c r="AC4" s="4">
        <v>92</v>
      </c>
      <c r="AD4">
        <v>8</v>
      </c>
      <c r="AE4" s="3">
        <v>24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 s="3">
        <v>25</v>
      </c>
      <c r="AN4">
        <v>5</v>
      </c>
      <c r="AO4" s="4">
        <v>89</v>
      </c>
      <c r="AP4" s="3">
        <v>0</v>
      </c>
      <c r="AQ4">
        <v>9</v>
      </c>
      <c r="AR4">
        <v>5</v>
      </c>
      <c r="AS4" s="4">
        <v>97</v>
      </c>
      <c r="AT4" s="2">
        <v>100</v>
      </c>
      <c r="AU4" s="4">
        <v>94</v>
      </c>
      <c r="AX4" s="5">
        <f>(G4+K4+Q4+V4+AA4+AE4+AM4+AP4)/(7*0.25)</f>
        <v>96.857142857142861</v>
      </c>
      <c r="AY4" s="5">
        <f>(E4+H4+O4+T4+AT4)/4</f>
        <v>95.75</v>
      </c>
      <c r="AZ4" s="5">
        <f>(B4+C4+D4+F4+I4+J4+L4+M4+N4+P4+R4+S4+U4+W4+X4+Y4+Z4+AB4+SUM(AF4:AL4)+AD4+AN4+AQ4+AR4)/1.625</f>
        <v>93.538461538461533</v>
      </c>
      <c r="BA4">
        <f>(AC4+AS4)/2</f>
        <v>94.5</v>
      </c>
      <c r="BB4">
        <f>(AO4+AU4)/2</f>
        <v>91.5</v>
      </c>
      <c r="BC4" s="4">
        <f>((AX4+AY4)*0.05+AZ4*0.3+BA4*0.3+BB4*0.3)</f>
        <v>93.491895604395594</v>
      </c>
      <c r="BD4" s="9" t="s">
        <v>4</v>
      </c>
    </row>
    <row r="5" spans="1:61">
      <c r="A5" s="8" t="s">
        <v>7</v>
      </c>
      <c r="B5">
        <v>5</v>
      </c>
      <c r="C5">
        <v>5</v>
      </c>
      <c r="D5">
        <v>5</v>
      </c>
      <c r="E5" s="2">
        <v>100</v>
      </c>
      <c r="F5">
        <v>10</v>
      </c>
      <c r="G5" s="3">
        <v>25</v>
      </c>
      <c r="H5" s="2"/>
      <c r="I5">
        <v>5</v>
      </c>
      <c r="J5">
        <v>5</v>
      </c>
      <c r="K5" s="3">
        <v>22</v>
      </c>
      <c r="L5">
        <v>5</v>
      </c>
      <c r="M5">
        <v>2.5</v>
      </c>
      <c r="N5">
        <v>5</v>
      </c>
      <c r="O5" s="2">
        <v>100</v>
      </c>
      <c r="P5">
        <v>3.5</v>
      </c>
      <c r="Q5" s="3"/>
      <c r="R5">
        <v>2.5</v>
      </c>
      <c r="S5">
        <v>2.5</v>
      </c>
      <c r="T5" s="2">
        <v>80</v>
      </c>
      <c r="U5">
        <v>2.5</v>
      </c>
      <c r="V5" s="3">
        <v>18.170000000000002</v>
      </c>
      <c r="W5">
        <v>5</v>
      </c>
      <c r="X5">
        <v>2.5</v>
      </c>
      <c r="Y5">
        <v>5</v>
      </c>
      <c r="Z5">
        <v>5</v>
      </c>
      <c r="AA5" s="3">
        <v>25</v>
      </c>
      <c r="AB5">
        <v>5</v>
      </c>
      <c r="AC5" s="4">
        <v>89</v>
      </c>
      <c r="AD5">
        <v>9</v>
      </c>
      <c r="AE5" s="3">
        <v>23</v>
      </c>
      <c r="AF5">
        <v>5</v>
      </c>
      <c r="AG5">
        <v>5</v>
      </c>
      <c r="AH5">
        <v>5</v>
      </c>
      <c r="AI5">
        <v>5</v>
      </c>
      <c r="AJ5">
        <v>5</v>
      </c>
      <c r="AK5">
        <v>5</v>
      </c>
      <c r="AL5">
        <v>5</v>
      </c>
      <c r="AM5" s="3">
        <v>25</v>
      </c>
      <c r="AN5">
        <v>5</v>
      </c>
      <c r="AO5" s="4">
        <v>97</v>
      </c>
      <c r="AP5" s="3">
        <v>22</v>
      </c>
      <c r="AQ5">
        <v>6</v>
      </c>
      <c r="AR5">
        <v>10</v>
      </c>
      <c r="AS5" s="4">
        <v>90</v>
      </c>
      <c r="AT5" s="2">
        <v>100</v>
      </c>
      <c r="AU5" s="4">
        <v>87</v>
      </c>
      <c r="AX5" s="5">
        <f>(G5+K5+Q5+V5+AA5+AE5+AM5+AP5)/(7*0.25)</f>
        <v>91.525714285714301</v>
      </c>
      <c r="AY5" s="5">
        <f>(E5+H5+O5+T5+AT5)/4</f>
        <v>95</v>
      </c>
      <c r="AZ5" s="5">
        <f>(B5+C5+D5+F5+I5+J5+L5+M5+N5+P5+R5+S5+U5+W5+X5+Y5+Z5+AB5+SUM(AF5:AL5)+AD5+AN5+AQ5+AR5)/1.625</f>
        <v>89.84615384615384</v>
      </c>
      <c r="BA5">
        <f>(AC5+AS5)/2</f>
        <v>89.5</v>
      </c>
      <c r="BB5">
        <f>(AO5+AU5)/2</f>
        <v>92</v>
      </c>
      <c r="BC5" s="4">
        <f>((AX5+AY5)*0.05+AZ5*0.3+BA5*0.3+BB5*0.3)</f>
        <v>90.730131868131863</v>
      </c>
      <c r="BD5" s="9" t="s">
        <v>4</v>
      </c>
    </row>
    <row r="6" spans="1:61">
      <c r="A6" s="8" t="s">
        <v>6</v>
      </c>
      <c r="B6">
        <v>5</v>
      </c>
      <c r="C6">
        <v>5</v>
      </c>
      <c r="D6">
        <v>5</v>
      </c>
      <c r="E6" s="2">
        <v>100</v>
      </c>
      <c r="F6">
        <v>7</v>
      </c>
      <c r="G6" s="3">
        <v>25</v>
      </c>
      <c r="H6" s="2">
        <v>100</v>
      </c>
      <c r="I6">
        <v>5</v>
      </c>
      <c r="J6">
        <v>5</v>
      </c>
      <c r="K6" s="3">
        <v>23</v>
      </c>
      <c r="L6">
        <v>5</v>
      </c>
      <c r="M6">
        <v>2.5</v>
      </c>
      <c r="N6">
        <v>10</v>
      </c>
      <c r="O6" s="2">
        <v>0</v>
      </c>
      <c r="P6">
        <v>8</v>
      </c>
      <c r="Q6" s="3">
        <v>25</v>
      </c>
      <c r="R6">
        <v>2.5</v>
      </c>
      <c r="S6">
        <v>2.5</v>
      </c>
      <c r="T6" s="2">
        <v>100</v>
      </c>
      <c r="U6">
        <v>2.5</v>
      </c>
      <c r="V6" s="3">
        <v>24</v>
      </c>
      <c r="W6">
        <v>5</v>
      </c>
      <c r="Y6">
        <v>5</v>
      </c>
      <c r="Z6">
        <v>5</v>
      </c>
      <c r="AA6" s="3">
        <v>25</v>
      </c>
      <c r="AB6">
        <v>5</v>
      </c>
      <c r="AC6" s="4">
        <v>99</v>
      </c>
      <c r="AD6">
        <v>9</v>
      </c>
      <c r="AE6" s="3">
        <v>0</v>
      </c>
      <c r="AF6">
        <v>5</v>
      </c>
      <c r="AG6">
        <v>5</v>
      </c>
      <c r="AH6">
        <v>5</v>
      </c>
      <c r="AI6">
        <v>5</v>
      </c>
      <c r="AJ6">
        <v>5</v>
      </c>
      <c r="AK6">
        <v>5</v>
      </c>
      <c r="AL6">
        <v>5</v>
      </c>
      <c r="AM6" s="3">
        <v>25</v>
      </c>
      <c r="AN6">
        <v>5</v>
      </c>
      <c r="AO6" s="4">
        <v>84.5</v>
      </c>
      <c r="AP6" s="3">
        <v>23</v>
      </c>
      <c r="AQ6">
        <v>8</v>
      </c>
      <c r="AR6">
        <v>9</v>
      </c>
      <c r="AS6" s="4">
        <v>96</v>
      </c>
      <c r="AT6" s="2">
        <v>100</v>
      </c>
      <c r="AU6" s="4">
        <v>98</v>
      </c>
      <c r="AX6" s="5">
        <f>(G6+K6+Q6+V6+AA6+AE6+AM6+AP6)/(7*0.25)</f>
        <v>97.142857142857139</v>
      </c>
      <c r="AY6" s="5">
        <f>(E6+H6+O6+T6+AT6)/4</f>
        <v>100</v>
      </c>
      <c r="AZ6" s="5">
        <f>(B6+C6+D6+F6+I6+J6+L6+M6+N6+P6+R6+S6+U6+W6+X6+Y6+Z6+AB6+SUM(AF6:AL6)+AD6+AN6+AQ6+AR6)/1.625</f>
        <v>92.92307692307692</v>
      </c>
      <c r="BA6">
        <f>(AC6+AS6)/2</f>
        <v>97.5</v>
      </c>
      <c r="BB6">
        <f>(AO6+AU6)/2</f>
        <v>91.25</v>
      </c>
      <c r="BC6" s="4">
        <f>((AX6+AY6)*0.05+AZ6*0.3+BA6*0.3+BB6*0.3)</f>
        <v>94.359065934065939</v>
      </c>
      <c r="BD6" s="9" t="s">
        <v>4</v>
      </c>
    </row>
    <row r="7" spans="1:61">
      <c r="A7" s="8" t="s">
        <v>5</v>
      </c>
      <c r="B7">
        <v>5</v>
      </c>
      <c r="C7">
        <v>5</v>
      </c>
      <c r="D7">
        <v>5</v>
      </c>
      <c r="E7" s="2">
        <v>100</v>
      </c>
      <c r="F7">
        <v>9</v>
      </c>
      <c r="G7" s="3">
        <v>25</v>
      </c>
      <c r="H7" s="2">
        <v>0</v>
      </c>
      <c r="I7">
        <v>5</v>
      </c>
      <c r="J7">
        <v>5</v>
      </c>
      <c r="K7" s="3">
        <v>18.5</v>
      </c>
      <c r="L7">
        <v>5</v>
      </c>
      <c r="M7">
        <v>2.5</v>
      </c>
      <c r="N7">
        <v>10</v>
      </c>
      <c r="O7" s="2">
        <v>60</v>
      </c>
      <c r="P7">
        <v>8</v>
      </c>
      <c r="Q7" s="3">
        <v>25</v>
      </c>
      <c r="R7">
        <v>2.5</v>
      </c>
      <c r="S7">
        <v>2.5</v>
      </c>
      <c r="T7" s="2">
        <v>100</v>
      </c>
      <c r="U7">
        <v>2.5</v>
      </c>
      <c r="V7" s="3">
        <v>0</v>
      </c>
      <c r="W7">
        <v>5</v>
      </c>
      <c r="X7">
        <v>2.5</v>
      </c>
      <c r="Y7">
        <v>5</v>
      </c>
      <c r="Z7">
        <v>5</v>
      </c>
      <c r="AA7" s="3">
        <v>25</v>
      </c>
      <c r="AB7">
        <v>5</v>
      </c>
      <c r="AC7" s="4">
        <v>98</v>
      </c>
      <c r="AD7">
        <v>9</v>
      </c>
      <c r="AE7" s="3">
        <v>24</v>
      </c>
      <c r="AF7">
        <v>5</v>
      </c>
      <c r="AG7">
        <v>5</v>
      </c>
      <c r="AH7">
        <v>5</v>
      </c>
      <c r="AI7">
        <v>5</v>
      </c>
      <c r="AJ7">
        <v>5</v>
      </c>
      <c r="AK7">
        <v>4</v>
      </c>
      <c r="AL7">
        <v>5</v>
      </c>
      <c r="AM7" s="3">
        <v>19</v>
      </c>
      <c r="AN7">
        <v>5</v>
      </c>
      <c r="AO7" s="4">
        <v>93</v>
      </c>
      <c r="AP7" s="3">
        <v>19</v>
      </c>
      <c r="AQ7">
        <v>7</v>
      </c>
      <c r="AR7">
        <v>10</v>
      </c>
      <c r="AS7" s="4">
        <v>82</v>
      </c>
      <c r="AT7" s="2">
        <v>100</v>
      </c>
      <c r="AU7" s="4">
        <v>79</v>
      </c>
      <c r="AX7" s="5">
        <f>(G7+K7+Q7+V7+AA7+AE7+AM7+AP7)/(7*0.25)</f>
        <v>88.857142857142861</v>
      </c>
      <c r="AY7" s="5">
        <f>(E7+H7+O7+T7+AT7)/4</f>
        <v>90</v>
      </c>
      <c r="AZ7" s="5">
        <f>(B7+C7+D7+F7+I7+J7+L7+M7+N7+P7+R7+S7+U7+W7+X7+Y7+Z7+AB7+SUM(AF7:AL7)+AD7+AN7+AQ7+AR7)/1.625</f>
        <v>95.07692307692308</v>
      </c>
      <c r="BA7">
        <f>(AC7+AS7)/2</f>
        <v>90</v>
      </c>
      <c r="BB7">
        <f>(AO7+AU7)/2</f>
        <v>86</v>
      </c>
      <c r="BC7" s="4">
        <f>((AX7+AY7)*0.05+AZ7*0.3+BA7*0.3+BB7*0.3)</f>
        <v>90.265934065934061</v>
      </c>
      <c r="BD7" s="9" t="s">
        <v>4</v>
      </c>
    </row>
    <row r="8" spans="1:61">
      <c r="A8" s="1">
        <v>10227</v>
      </c>
      <c r="C8">
        <v>5</v>
      </c>
      <c r="D8">
        <v>5</v>
      </c>
      <c r="E8" s="2">
        <v>100</v>
      </c>
      <c r="F8">
        <v>8</v>
      </c>
      <c r="G8" s="3">
        <v>25</v>
      </c>
      <c r="H8" s="2">
        <v>83</v>
      </c>
      <c r="I8">
        <v>2.5</v>
      </c>
      <c r="J8">
        <v>5</v>
      </c>
      <c r="K8" s="3">
        <v>0</v>
      </c>
      <c r="L8">
        <v>5</v>
      </c>
      <c r="M8">
        <v>2.5</v>
      </c>
      <c r="N8">
        <v>10</v>
      </c>
      <c r="O8" s="2">
        <v>0</v>
      </c>
      <c r="P8">
        <v>10</v>
      </c>
      <c r="Q8" s="3">
        <v>25</v>
      </c>
      <c r="R8">
        <v>2.5</v>
      </c>
      <c r="S8">
        <v>2.5</v>
      </c>
      <c r="T8" s="2">
        <v>80</v>
      </c>
      <c r="U8">
        <v>2.5</v>
      </c>
      <c r="V8" s="3">
        <v>24</v>
      </c>
      <c r="W8">
        <v>5</v>
      </c>
      <c r="X8">
        <v>2.5</v>
      </c>
      <c r="Y8">
        <v>5</v>
      </c>
      <c r="Z8">
        <v>5</v>
      </c>
      <c r="AA8" s="3">
        <v>25</v>
      </c>
      <c r="AB8">
        <v>5</v>
      </c>
      <c r="AC8" s="4">
        <v>90</v>
      </c>
      <c r="AD8">
        <v>7</v>
      </c>
      <c r="AE8" s="3">
        <v>24</v>
      </c>
      <c r="AG8">
        <v>5</v>
      </c>
      <c r="AH8">
        <v>5</v>
      </c>
      <c r="AI8">
        <v>5</v>
      </c>
      <c r="AJ8">
        <v>5</v>
      </c>
      <c r="AK8">
        <v>4</v>
      </c>
      <c r="AL8">
        <v>5</v>
      </c>
      <c r="AM8" s="3">
        <v>25</v>
      </c>
      <c r="AO8" s="4">
        <v>75</v>
      </c>
      <c r="AP8" s="3">
        <v>23</v>
      </c>
      <c r="AQ8">
        <v>7</v>
      </c>
      <c r="AS8" s="4">
        <v>84</v>
      </c>
      <c r="AT8" s="2">
        <v>100</v>
      </c>
      <c r="AU8" s="4">
        <v>75</v>
      </c>
      <c r="AX8" s="5">
        <f>(G8+K8+Q8+V8+AA8+AE8+AM8+AP8)/(7*0.25)</f>
        <v>97.714285714285708</v>
      </c>
      <c r="AY8" s="5">
        <f>(E8+H8+O8+T8+AT8)/4</f>
        <v>90.75</v>
      </c>
      <c r="AZ8" s="5">
        <f>(B8+C8+D8+F8+I8+J8+L8+M8+N8+P8+R8+S8+U8+W8+X8+Y8+Z8+AB8+SUM(AF8:AL8)+AD8+AN8+AQ8+AR8)/1.625</f>
        <v>77.538461538461533</v>
      </c>
      <c r="BA8">
        <f>(AC8+AS8)/2</f>
        <v>87</v>
      </c>
      <c r="BB8">
        <f>(AO8+AU8)/2</f>
        <v>75</v>
      </c>
      <c r="BC8" s="4">
        <f>((AX8+AY8)*0.05+AZ8*0.3+BA8*0.3+BB8*0.3)</f>
        <v>81.284752747252739</v>
      </c>
      <c r="BD8" t="s">
        <v>2</v>
      </c>
    </row>
    <row r="9" spans="1:61">
      <c r="A9" s="1">
        <v>11222</v>
      </c>
      <c r="B9">
        <v>5</v>
      </c>
      <c r="C9">
        <v>5</v>
      </c>
      <c r="D9">
        <v>5</v>
      </c>
      <c r="E9" s="2">
        <v>100</v>
      </c>
      <c r="F9">
        <v>8.5</v>
      </c>
      <c r="G9" s="3">
        <v>25</v>
      </c>
      <c r="H9" s="2">
        <v>0</v>
      </c>
      <c r="I9">
        <v>5</v>
      </c>
      <c r="J9">
        <v>5</v>
      </c>
      <c r="K9" s="3">
        <v>0</v>
      </c>
      <c r="L9">
        <v>5</v>
      </c>
      <c r="M9">
        <v>2.5</v>
      </c>
      <c r="N9">
        <v>10</v>
      </c>
      <c r="O9" s="2">
        <v>80</v>
      </c>
      <c r="P9">
        <v>10</v>
      </c>
      <c r="Q9" s="3">
        <v>25</v>
      </c>
      <c r="R9">
        <v>2.5</v>
      </c>
      <c r="S9">
        <v>2.5</v>
      </c>
      <c r="T9" s="2">
        <v>100</v>
      </c>
      <c r="U9">
        <v>2.5</v>
      </c>
      <c r="V9" s="3">
        <v>18.670000000000002</v>
      </c>
      <c r="W9">
        <v>5</v>
      </c>
      <c r="X9">
        <v>2.5</v>
      </c>
      <c r="Y9">
        <v>5</v>
      </c>
      <c r="Z9">
        <v>5</v>
      </c>
      <c r="AA9" s="3">
        <v>25</v>
      </c>
      <c r="AB9">
        <v>5</v>
      </c>
      <c r="AC9" s="4">
        <v>91</v>
      </c>
      <c r="AD9">
        <v>6</v>
      </c>
      <c r="AE9" s="3">
        <v>23</v>
      </c>
      <c r="AF9">
        <v>5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 s="3">
        <v>25</v>
      </c>
      <c r="AN9">
        <v>5</v>
      </c>
      <c r="AO9" s="4">
        <v>94</v>
      </c>
      <c r="AP9" s="3">
        <v>22</v>
      </c>
      <c r="AQ9">
        <v>7</v>
      </c>
      <c r="AR9">
        <v>10</v>
      </c>
      <c r="AS9" s="4">
        <v>76</v>
      </c>
      <c r="AT9" s="2">
        <v>100</v>
      </c>
      <c r="AU9" s="4">
        <v>88.5</v>
      </c>
      <c r="AX9" s="5">
        <f>(G9+K9+Q9+V9+AA9+AE9+AM9+AP9)/(7*0.25)</f>
        <v>93.525714285714301</v>
      </c>
      <c r="AY9" s="5">
        <f>(E9+H9+O9+T9+AT9)/4</f>
        <v>95</v>
      </c>
      <c r="AZ9" s="5">
        <f>(B9+C9+D9+F9+I9+J9+L9+M9+N9+P9+R9+S9+U9+W9+X9+Y9+Z9+AB9+SUM(AF9:AL9)+AD9+AN9+AQ9+AR9)/1.625</f>
        <v>94.769230769230774</v>
      </c>
      <c r="BA9">
        <f>(AC9+AS9)/2</f>
        <v>83.5</v>
      </c>
      <c r="BB9">
        <f>(AO9+AU9)/2</f>
        <v>91.25</v>
      </c>
      <c r="BC9" s="4">
        <f>((AX9+AY9)*0.05+AZ9*0.3+BA9*0.3+BB9*0.3)</f>
        <v>90.282054945054952</v>
      </c>
      <c r="BD9" s="9" t="s">
        <v>4</v>
      </c>
    </row>
    <row r="10" spans="1:61">
      <c r="A10" s="1">
        <v>11229</v>
      </c>
      <c r="B10">
        <v>5</v>
      </c>
      <c r="C10">
        <v>5</v>
      </c>
      <c r="D10">
        <v>5</v>
      </c>
      <c r="E10" s="2">
        <v>100</v>
      </c>
      <c r="F10">
        <v>9.75</v>
      </c>
      <c r="G10" s="3">
        <v>25</v>
      </c>
      <c r="H10" s="2">
        <v>100</v>
      </c>
      <c r="I10">
        <v>5</v>
      </c>
      <c r="J10">
        <v>5</v>
      </c>
      <c r="K10" s="3">
        <v>23.875</v>
      </c>
      <c r="L10">
        <v>5</v>
      </c>
      <c r="M10">
        <v>2.5</v>
      </c>
      <c r="N10">
        <v>10</v>
      </c>
      <c r="O10" s="2">
        <v>0</v>
      </c>
      <c r="P10">
        <v>10</v>
      </c>
      <c r="Q10" s="3">
        <v>25</v>
      </c>
      <c r="R10">
        <v>2.5</v>
      </c>
      <c r="S10">
        <v>2.5</v>
      </c>
      <c r="T10" s="2">
        <v>100</v>
      </c>
      <c r="U10">
        <v>2.5</v>
      </c>
      <c r="V10" s="3">
        <v>24</v>
      </c>
      <c r="W10">
        <v>5</v>
      </c>
      <c r="X10">
        <v>2</v>
      </c>
      <c r="Y10">
        <v>5</v>
      </c>
      <c r="Z10">
        <v>5</v>
      </c>
      <c r="AA10" s="3">
        <v>25</v>
      </c>
      <c r="AB10">
        <v>5</v>
      </c>
      <c r="AC10" s="4">
        <v>100</v>
      </c>
      <c r="AD10">
        <v>9</v>
      </c>
      <c r="AE10" s="3">
        <v>25</v>
      </c>
      <c r="AF10">
        <v>5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 s="3">
        <v>25</v>
      </c>
      <c r="AN10">
        <v>5</v>
      </c>
      <c r="AO10" s="4">
        <v>89</v>
      </c>
      <c r="AP10" s="3">
        <v>0</v>
      </c>
      <c r="AQ10">
        <v>9</v>
      </c>
      <c r="AS10" s="4">
        <v>99</v>
      </c>
      <c r="AT10" s="11">
        <v>100</v>
      </c>
      <c r="AU10" s="7">
        <v>98.5</v>
      </c>
      <c r="AX10" s="5">
        <f>(G10+K10+Q10+V10+AA10+AE10+AM10+AP10)/(7*0.25)</f>
        <v>98.785714285714292</v>
      </c>
      <c r="AY10" s="5">
        <f>(E10+H10+O10+T10+AT10)/4</f>
        <v>100</v>
      </c>
      <c r="AZ10" s="5">
        <f>(B10+C10+D10+F10+I10+J10+L10+M10+N10+P10+R10+S10+U10+W10+X10+Y10+Z10+AB10+SUM(AF10:AL10)+AD10+AN10+AQ10+AR10)/1.625</f>
        <v>92.15384615384616</v>
      </c>
      <c r="BA10">
        <f>(AC10+AS10)/2</f>
        <v>99.5</v>
      </c>
      <c r="BB10">
        <f>(AO10+AU10)/2</f>
        <v>93.75</v>
      </c>
      <c r="BC10" s="4">
        <f>((AX10+AY10)*0.05+AZ10*0.3+BA10*0.3+BB10*0.3)</f>
        <v>95.560439560439562</v>
      </c>
      <c r="BD10" s="9" t="s">
        <v>4</v>
      </c>
    </row>
    <row r="11" spans="1:61">
      <c r="A11" s="1">
        <v>14145</v>
      </c>
      <c r="B11">
        <v>5</v>
      </c>
      <c r="D11">
        <v>5</v>
      </c>
      <c r="E11" s="2">
        <v>100</v>
      </c>
      <c r="F11">
        <v>7.5</v>
      </c>
      <c r="G11" s="3">
        <v>25</v>
      </c>
      <c r="H11" s="2">
        <v>71</v>
      </c>
      <c r="I11">
        <v>5</v>
      </c>
      <c r="J11">
        <v>5</v>
      </c>
      <c r="K11" s="3">
        <v>8</v>
      </c>
      <c r="L11">
        <v>5</v>
      </c>
      <c r="M11">
        <v>2.5</v>
      </c>
      <c r="N11">
        <v>10</v>
      </c>
      <c r="O11" s="2">
        <v>80</v>
      </c>
      <c r="P11">
        <v>8</v>
      </c>
      <c r="Q11" s="3">
        <v>25</v>
      </c>
      <c r="R11">
        <v>2.5</v>
      </c>
      <c r="S11">
        <v>2.5</v>
      </c>
      <c r="T11" s="2">
        <v>0</v>
      </c>
      <c r="U11">
        <v>2.5</v>
      </c>
      <c r="V11" s="3">
        <v>17.5</v>
      </c>
      <c r="W11">
        <v>5</v>
      </c>
      <c r="X11">
        <v>2.5</v>
      </c>
      <c r="Y11">
        <v>5</v>
      </c>
      <c r="Z11">
        <v>5</v>
      </c>
      <c r="AA11" s="3">
        <v>25</v>
      </c>
      <c r="AB11">
        <v>5</v>
      </c>
      <c r="AC11" s="4">
        <v>76</v>
      </c>
      <c r="AD11">
        <v>6</v>
      </c>
      <c r="AE11" s="3">
        <v>11</v>
      </c>
      <c r="AF11">
        <v>5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 s="3"/>
      <c r="AN11">
        <v>5</v>
      </c>
      <c r="AO11" s="4">
        <v>69</v>
      </c>
      <c r="AP11" s="3">
        <v>17</v>
      </c>
      <c r="AQ11">
        <v>4</v>
      </c>
      <c r="AR11">
        <v>7</v>
      </c>
      <c r="AS11" s="4">
        <v>87</v>
      </c>
      <c r="AT11" s="2">
        <v>100</v>
      </c>
      <c r="AU11" s="4">
        <v>68</v>
      </c>
      <c r="AX11" s="5">
        <f>(G11+K11+Q11+V11+AA11+AE11+AM11+AP11)/(7*0.25)</f>
        <v>73.428571428571431</v>
      </c>
      <c r="AY11" s="5">
        <f>(E11+H11+O11+T11+AT11)/4</f>
        <v>87.75</v>
      </c>
      <c r="AZ11" s="5">
        <f>(B11+C11+D11+F11+I11+J11+L11+M11+N11+P11+R11+S11+U11+W11+X11+Y11+Z11+AB11+SUM(AF11:AL11)+AD11+AN11+AQ11+AR11)/1.625</f>
        <v>86.15384615384616</v>
      </c>
      <c r="BA11">
        <f>(AC11+AS11)/2</f>
        <v>81.5</v>
      </c>
      <c r="BB11">
        <f>(AO11+AU11)/2</f>
        <v>68.5</v>
      </c>
      <c r="BC11" s="4">
        <f>((AX11+AY11)*0.05+AZ11*0.3+BA11*0.3+BB11*0.3)</f>
        <v>78.90508241758242</v>
      </c>
      <c r="BD11" t="s">
        <v>1</v>
      </c>
    </row>
    <row r="12" spans="1:61" s="9" customFormat="1">
      <c r="A12" s="1">
        <v>22005</v>
      </c>
      <c r="B12">
        <v>5</v>
      </c>
      <c r="C12">
        <v>5</v>
      </c>
      <c r="D12">
        <v>5</v>
      </c>
      <c r="E12" s="2"/>
      <c r="F12">
        <v>9</v>
      </c>
      <c r="G12" s="3">
        <v>25</v>
      </c>
      <c r="H12" s="2">
        <v>50</v>
      </c>
      <c r="I12"/>
      <c r="J12">
        <v>5</v>
      </c>
      <c r="K12" s="3">
        <v>24.5</v>
      </c>
      <c r="L12">
        <v>5</v>
      </c>
      <c r="M12">
        <v>0</v>
      </c>
      <c r="N12">
        <v>10</v>
      </c>
      <c r="O12" s="2">
        <v>100</v>
      </c>
      <c r="P12"/>
      <c r="Q12" s="3">
        <v>25</v>
      </c>
      <c r="R12">
        <v>2.5</v>
      </c>
      <c r="S12">
        <v>2.5</v>
      </c>
      <c r="T12" s="2">
        <v>60</v>
      </c>
      <c r="U12">
        <v>2.5</v>
      </c>
      <c r="V12" s="3">
        <v>0</v>
      </c>
      <c r="W12">
        <v>5</v>
      </c>
      <c r="X12"/>
      <c r="Y12">
        <v>5</v>
      </c>
      <c r="Z12">
        <v>5</v>
      </c>
      <c r="AA12" s="3">
        <v>25</v>
      </c>
      <c r="AB12">
        <v>5</v>
      </c>
      <c r="AC12" s="4">
        <v>97</v>
      </c>
      <c r="AD12">
        <v>10</v>
      </c>
      <c r="AE12" s="3">
        <v>21</v>
      </c>
      <c r="AF12">
        <v>5</v>
      </c>
      <c r="AG12">
        <v>5</v>
      </c>
      <c r="AH12">
        <v>5</v>
      </c>
      <c r="AI12">
        <v>0</v>
      </c>
      <c r="AJ12">
        <v>5</v>
      </c>
      <c r="AK12">
        <v>5</v>
      </c>
      <c r="AL12">
        <v>5</v>
      </c>
      <c r="AM12" s="3">
        <v>25</v>
      </c>
      <c r="AN12">
        <v>5</v>
      </c>
      <c r="AO12" s="4">
        <v>92</v>
      </c>
      <c r="AP12" s="3">
        <v>22</v>
      </c>
      <c r="AQ12"/>
      <c r="AR12">
        <v>8</v>
      </c>
      <c r="AS12" s="4">
        <v>83</v>
      </c>
      <c r="AT12" s="2">
        <v>100</v>
      </c>
      <c r="AU12" s="4">
        <v>78</v>
      </c>
      <c r="AV12"/>
      <c r="AW12"/>
      <c r="AX12" s="5">
        <f>(G12+K12+Q12+V12+AA12+AE12+AM12+AP12)/(7*0.25)</f>
        <v>95.714285714285708</v>
      </c>
      <c r="AY12" s="5">
        <f>(E12+H12+O12+T12+AT12)/4</f>
        <v>77.5</v>
      </c>
      <c r="AZ12" s="5">
        <f>(B12+C12+D12+F12+I12+J12+L12+M12+N12+P12+R12+S12+U12+W12+X12+Y12+Z12+AB12+SUM(AF12:AL12)+AD12+AN12+AQ12+AR12)/1.625</f>
        <v>76.615384615384613</v>
      </c>
      <c r="BA12">
        <f>(AC12+AS12)/2</f>
        <v>90</v>
      </c>
      <c r="BB12">
        <f>(AO12+AU12)/2</f>
        <v>85</v>
      </c>
      <c r="BC12" s="4">
        <f>((AX12+AY12)*0.05+AZ12*0.3+BA12*0.3+BB12*0.3)</f>
        <v>84.145329670329673</v>
      </c>
      <c r="BD12" t="s">
        <v>2</v>
      </c>
    </row>
    <row r="13" spans="1:61">
      <c r="A13" s="1">
        <v>22891</v>
      </c>
      <c r="B13">
        <v>5</v>
      </c>
      <c r="C13">
        <v>5</v>
      </c>
      <c r="D13">
        <v>5</v>
      </c>
      <c r="E13" s="2">
        <v>100</v>
      </c>
      <c r="F13">
        <v>9</v>
      </c>
      <c r="G13" s="3">
        <v>25</v>
      </c>
      <c r="H13" s="2">
        <v>100</v>
      </c>
      <c r="I13">
        <v>2.5</v>
      </c>
      <c r="J13">
        <v>5</v>
      </c>
      <c r="K13" s="3">
        <v>22</v>
      </c>
      <c r="L13">
        <v>5</v>
      </c>
      <c r="M13">
        <v>0</v>
      </c>
      <c r="N13">
        <v>10</v>
      </c>
      <c r="O13" s="2">
        <v>0</v>
      </c>
      <c r="P13">
        <v>10</v>
      </c>
      <c r="Q13" s="3">
        <v>25</v>
      </c>
      <c r="R13">
        <v>2.5</v>
      </c>
      <c r="S13">
        <v>2.5</v>
      </c>
      <c r="T13" s="2">
        <v>80</v>
      </c>
      <c r="U13">
        <v>2.5</v>
      </c>
      <c r="V13" s="3">
        <v>0</v>
      </c>
      <c r="W13">
        <v>5</v>
      </c>
      <c r="X13">
        <v>2.5</v>
      </c>
      <c r="Y13">
        <v>5</v>
      </c>
      <c r="Z13">
        <v>5</v>
      </c>
      <c r="AA13" s="3">
        <v>25</v>
      </c>
      <c r="AB13">
        <v>5</v>
      </c>
      <c r="AC13" s="4">
        <v>88</v>
      </c>
      <c r="AD13">
        <v>10</v>
      </c>
      <c r="AE13" s="3">
        <v>20</v>
      </c>
      <c r="AF13">
        <v>5</v>
      </c>
      <c r="AG13">
        <v>5</v>
      </c>
      <c r="AH13">
        <v>5</v>
      </c>
      <c r="AI13">
        <v>5</v>
      </c>
      <c r="AJ13">
        <v>5</v>
      </c>
      <c r="AK13">
        <v>5</v>
      </c>
      <c r="AL13">
        <v>5</v>
      </c>
      <c r="AM13" s="3">
        <v>25</v>
      </c>
      <c r="AN13">
        <v>5</v>
      </c>
      <c r="AO13" s="4">
        <v>88</v>
      </c>
      <c r="AP13" s="3">
        <v>21</v>
      </c>
      <c r="AQ13">
        <v>10</v>
      </c>
      <c r="AR13">
        <v>9</v>
      </c>
      <c r="AS13" s="4">
        <v>91</v>
      </c>
      <c r="AT13" s="11">
        <v>100</v>
      </c>
      <c r="AU13" s="7">
        <v>94</v>
      </c>
      <c r="AX13" s="5">
        <f>(G13+K13+Q13+V13+AA13+AE13+AM13+AP13)/(7*0.25)</f>
        <v>93.142857142857139</v>
      </c>
      <c r="AY13" s="5">
        <f>(E13+H13+O13+T13+AT13)/4</f>
        <v>95</v>
      </c>
      <c r="AZ13" s="5">
        <f>(B13+C13+D13+F13+I13+J13+L13+M13+N13+P13+R13+S13+U13+W13+X13+Y13+Z13+AB13+SUM(AF13:AL13)+AD13+AN13+AQ13+AR13)/1.625</f>
        <v>95.692307692307693</v>
      </c>
      <c r="BA13">
        <f>(AC13+AS13)/2</f>
        <v>89.5</v>
      </c>
      <c r="BB13">
        <f>(AO13+AU13)/2</f>
        <v>91</v>
      </c>
      <c r="BC13" s="4">
        <f>((AX13+AY13)*0.05+AZ13*0.3+BA13*0.3+BB13*0.3)</f>
        <v>92.264835164835162</v>
      </c>
      <c r="BD13" s="9" t="s">
        <v>4</v>
      </c>
    </row>
    <row r="14" spans="1:61">
      <c r="A14" s="14">
        <v>32841</v>
      </c>
      <c r="B14" s="13">
        <v>5</v>
      </c>
      <c r="C14" s="13">
        <v>5</v>
      </c>
      <c r="D14" s="13">
        <v>5</v>
      </c>
      <c r="E14" s="11">
        <v>100</v>
      </c>
      <c r="F14" s="13">
        <v>9</v>
      </c>
      <c r="G14" s="12">
        <v>25</v>
      </c>
      <c r="H14" s="11">
        <v>83</v>
      </c>
      <c r="I14" s="13">
        <v>5</v>
      </c>
      <c r="J14" s="13">
        <v>5</v>
      </c>
      <c r="K14" s="12">
        <v>23</v>
      </c>
      <c r="L14" s="13">
        <v>5</v>
      </c>
      <c r="M14" s="13">
        <v>2.5</v>
      </c>
      <c r="N14" s="13">
        <v>10</v>
      </c>
      <c r="O14" s="11">
        <v>0</v>
      </c>
      <c r="P14" s="13">
        <v>10</v>
      </c>
      <c r="Q14" s="12">
        <v>25</v>
      </c>
      <c r="R14" s="13">
        <v>2.5</v>
      </c>
      <c r="S14" s="6">
        <v>2.5</v>
      </c>
      <c r="T14" s="15">
        <v>80</v>
      </c>
      <c r="U14" s="6">
        <v>2.5</v>
      </c>
      <c r="V14" s="16">
        <v>23.67</v>
      </c>
      <c r="W14" s="6">
        <v>5</v>
      </c>
      <c r="X14" s="6"/>
      <c r="Y14" s="6">
        <v>5</v>
      </c>
      <c r="Z14" s="6">
        <v>5</v>
      </c>
      <c r="AA14" s="16">
        <v>25</v>
      </c>
      <c r="AB14" s="6">
        <v>5</v>
      </c>
      <c r="AC14" s="17">
        <v>102</v>
      </c>
      <c r="AD14" s="6">
        <v>10</v>
      </c>
      <c r="AE14" s="16">
        <v>22</v>
      </c>
      <c r="AF14" s="6">
        <v>5</v>
      </c>
      <c r="AG14" s="13">
        <v>5</v>
      </c>
      <c r="AH14" s="13">
        <v>5</v>
      </c>
      <c r="AI14" s="13">
        <v>5</v>
      </c>
      <c r="AJ14" s="13">
        <v>5</v>
      </c>
      <c r="AK14" s="13">
        <v>4</v>
      </c>
      <c r="AL14" s="13">
        <v>5</v>
      </c>
      <c r="AM14" s="12">
        <v>25</v>
      </c>
      <c r="AN14" s="6">
        <v>5</v>
      </c>
      <c r="AO14" s="17">
        <v>100</v>
      </c>
      <c r="AP14" s="16">
        <v>0</v>
      </c>
      <c r="AQ14" s="6">
        <v>7</v>
      </c>
      <c r="AR14" s="6">
        <v>9</v>
      </c>
      <c r="AS14" s="17">
        <v>97</v>
      </c>
      <c r="AT14" s="15">
        <v>100</v>
      </c>
      <c r="AU14" s="17">
        <v>102</v>
      </c>
      <c r="AV14" s="6"/>
      <c r="AW14" s="6"/>
      <c r="AX14" s="5">
        <f>(G14+K14+Q14+V14+AA14+AE14+AM14+AP14)/(7*0.25)</f>
        <v>96.382857142857148</v>
      </c>
      <c r="AY14" s="5">
        <f>(E14+H14+O14+T14+AT14)/4</f>
        <v>90.75</v>
      </c>
      <c r="AZ14" s="5">
        <f>(B14+C14+D14+F14+I14+J14+L14+M14+N14+P14+R14+S14+U14+W14+X14+Y14+Z14+AB14+SUM(AF14:AL14)+AD14+AN14+AQ14+AR14)/1.625</f>
        <v>94.769230769230774</v>
      </c>
      <c r="BA14">
        <f>(AC14+AS14)/2</f>
        <v>99.5</v>
      </c>
      <c r="BB14">
        <f>(AO14+AU14)/2</f>
        <v>101</v>
      </c>
      <c r="BC14" s="4">
        <f>((AX14+AY14)*0.05+AZ14*0.3+BA14*0.3+BB14*0.3)</f>
        <v>97.93741208791208</v>
      </c>
      <c r="BD14" s="9" t="s">
        <v>4</v>
      </c>
    </row>
    <row r="15" spans="1:61">
      <c r="A15" s="1">
        <v>41211</v>
      </c>
      <c r="B15">
        <v>5</v>
      </c>
      <c r="E15" s="2">
        <v>100</v>
      </c>
      <c r="F15">
        <v>7</v>
      </c>
      <c r="G15" s="3"/>
      <c r="H15" s="2">
        <v>0</v>
      </c>
      <c r="I15">
        <v>5</v>
      </c>
      <c r="J15">
        <v>5</v>
      </c>
      <c r="K15" s="3">
        <v>22</v>
      </c>
      <c r="L15">
        <v>5</v>
      </c>
      <c r="M15">
        <v>2.5</v>
      </c>
      <c r="N15">
        <v>10</v>
      </c>
      <c r="O15" s="2">
        <v>80</v>
      </c>
      <c r="P15">
        <v>7</v>
      </c>
      <c r="Q15" s="3">
        <v>25</v>
      </c>
      <c r="R15">
        <v>2.5</v>
      </c>
      <c r="S15">
        <v>2.5</v>
      </c>
      <c r="T15" s="2">
        <v>60</v>
      </c>
      <c r="U15">
        <v>2.5</v>
      </c>
      <c r="V15" s="3">
        <v>18</v>
      </c>
      <c r="X15">
        <v>2.5</v>
      </c>
      <c r="Y15">
        <v>5</v>
      </c>
      <c r="Z15">
        <v>5</v>
      </c>
      <c r="AA15" s="3">
        <v>25</v>
      </c>
      <c r="AB15">
        <v>5</v>
      </c>
      <c r="AC15" s="4">
        <v>90</v>
      </c>
      <c r="AD15">
        <v>5</v>
      </c>
      <c r="AE15" s="3">
        <v>23</v>
      </c>
      <c r="AF15">
        <v>5</v>
      </c>
      <c r="AG15">
        <v>5</v>
      </c>
      <c r="AH15">
        <v>5</v>
      </c>
      <c r="AI15">
        <v>5</v>
      </c>
      <c r="AJ15">
        <v>5</v>
      </c>
      <c r="AK15">
        <v>5</v>
      </c>
      <c r="AL15">
        <v>5</v>
      </c>
      <c r="AM15" s="3">
        <v>25</v>
      </c>
      <c r="AN15">
        <v>5</v>
      </c>
      <c r="AO15" s="4">
        <v>81</v>
      </c>
      <c r="AP15" s="3">
        <v>22</v>
      </c>
      <c r="AQ15">
        <v>7</v>
      </c>
      <c r="AR15">
        <v>10</v>
      </c>
      <c r="AS15" s="4">
        <v>75</v>
      </c>
      <c r="AT15" s="2">
        <v>100</v>
      </c>
      <c r="AU15" s="7">
        <v>84.5</v>
      </c>
      <c r="AX15" s="5">
        <f>(G15+K15+Q15+V15+AA15+AE15+AM15+AP15)/(7*0.25)</f>
        <v>91.428571428571431</v>
      </c>
      <c r="AY15" s="5">
        <f>(E15+H15+O15+T15+AT15)/4</f>
        <v>85</v>
      </c>
      <c r="AZ15" s="5">
        <f>(B15+C15+D15+F15+I15+J15+L15+M15+N15+P15+R15+S15+U15+W15+X15+Y15+Z15+AB15+SUM(AF15:AL15)+AD15+AN15+AQ15+AR15)/1.625</f>
        <v>82.15384615384616</v>
      </c>
      <c r="BA15">
        <f>(AC15+AS15)/2</f>
        <v>82.5</v>
      </c>
      <c r="BB15">
        <f>(AO15+AU15)/2</f>
        <v>82.75</v>
      </c>
      <c r="BC15" s="4">
        <f>((AX15+AY15)*0.05+AZ15*0.3+BA15*0.3+BB15*0.3)</f>
        <v>83.042582417582423</v>
      </c>
      <c r="BD15" t="s">
        <v>2</v>
      </c>
    </row>
    <row r="16" spans="1:61">
      <c r="A16" s="1">
        <v>41551</v>
      </c>
      <c r="B16">
        <v>5</v>
      </c>
      <c r="C16">
        <v>5</v>
      </c>
      <c r="D16">
        <v>5</v>
      </c>
      <c r="E16" s="2">
        <v>100</v>
      </c>
      <c r="F16">
        <v>7</v>
      </c>
      <c r="G16" s="3">
        <v>25</v>
      </c>
      <c r="H16" s="2">
        <v>0</v>
      </c>
      <c r="I16">
        <v>5</v>
      </c>
      <c r="J16">
        <v>5</v>
      </c>
      <c r="K16" s="3">
        <v>0</v>
      </c>
      <c r="L16">
        <v>5</v>
      </c>
      <c r="M16">
        <v>2.5</v>
      </c>
      <c r="N16">
        <v>10</v>
      </c>
      <c r="O16" s="2">
        <v>80</v>
      </c>
      <c r="P16">
        <v>7</v>
      </c>
      <c r="Q16" s="3">
        <v>25</v>
      </c>
      <c r="R16">
        <v>2.5</v>
      </c>
      <c r="S16">
        <v>2.5</v>
      </c>
      <c r="T16" s="2">
        <v>80</v>
      </c>
      <c r="U16">
        <v>2.5</v>
      </c>
      <c r="V16" s="3">
        <v>20</v>
      </c>
      <c r="W16">
        <v>2.5</v>
      </c>
      <c r="X16">
        <v>2.5</v>
      </c>
      <c r="Y16">
        <v>5</v>
      </c>
      <c r="Z16">
        <v>5</v>
      </c>
      <c r="AA16" s="3">
        <v>25</v>
      </c>
      <c r="AB16">
        <v>5</v>
      </c>
      <c r="AC16" s="4">
        <v>78</v>
      </c>
      <c r="AD16">
        <v>10</v>
      </c>
      <c r="AE16" s="3">
        <v>22</v>
      </c>
      <c r="AF16">
        <v>5</v>
      </c>
      <c r="AG16">
        <v>5</v>
      </c>
      <c r="AH16">
        <v>5</v>
      </c>
      <c r="AI16">
        <v>5</v>
      </c>
      <c r="AJ16">
        <v>5</v>
      </c>
      <c r="AK16">
        <v>5</v>
      </c>
      <c r="AL16">
        <v>5</v>
      </c>
      <c r="AM16" s="3">
        <v>25</v>
      </c>
      <c r="AN16">
        <v>5</v>
      </c>
      <c r="AO16" s="4">
        <v>96</v>
      </c>
      <c r="AP16" s="3">
        <v>23</v>
      </c>
      <c r="AQ16">
        <v>10</v>
      </c>
      <c r="AR16">
        <v>8</v>
      </c>
      <c r="AS16" s="7">
        <v>87</v>
      </c>
      <c r="AT16" s="11">
        <v>100</v>
      </c>
      <c r="AU16" s="7">
        <v>96</v>
      </c>
      <c r="AX16" s="5">
        <f>(G16+K16+Q16+V16+AA16+AE16+AM16+AP16)/(7*0.25)</f>
        <v>94.285714285714292</v>
      </c>
      <c r="AY16" s="5">
        <f>(E16+H16+O16+T16+AT16)/4</f>
        <v>90</v>
      </c>
      <c r="AZ16" s="5">
        <f>(B16+C16+D16+F16+I16+J16+L16+M16+N16+P16+R16+S16+U16+W16+X16+Y16+Z16+AB16+SUM(AF16:AL16)+AD16+AN16+AQ16+AR16)/1.625</f>
        <v>93.538461538461533</v>
      </c>
      <c r="BA16">
        <f>(AC16+AS16)/2</f>
        <v>82.5</v>
      </c>
      <c r="BB16">
        <f>(AO16+AU16)/2</f>
        <v>96</v>
      </c>
      <c r="BC16" s="4">
        <f>((AX16+AY16)*0.05+AZ16*0.3+BA16*0.3+BB16*0.3)</f>
        <v>90.825824175824167</v>
      </c>
      <c r="BD16" s="9" t="s">
        <v>4</v>
      </c>
    </row>
    <row r="17" spans="1:61">
      <c r="A17" s="1">
        <v>51312</v>
      </c>
      <c r="B17">
        <v>5</v>
      </c>
      <c r="C17">
        <v>5</v>
      </c>
      <c r="D17">
        <v>5</v>
      </c>
      <c r="E17" s="2">
        <v>100</v>
      </c>
      <c r="F17">
        <v>8.75</v>
      </c>
      <c r="G17" s="3">
        <v>25</v>
      </c>
      <c r="H17" s="2">
        <v>83</v>
      </c>
      <c r="I17">
        <v>5</v>
      </c>
      <c r="J17">
        <v>5</v>
      </c>
      <c r="K17" s="3">
        <v>25</v>
      </c>
      <c r="L17">
        <v>5</v>
      </c>
      <c r="M17">
        <v>2.5</v>
      </c>
      <c r="N17">
        <v>10</v>
      </c>
      <c r="O17" s="2">
        <v>0</v>
      </c>
      <c r="P17">
        <v>10</v>
      </c>
      <c r="Q17" s="3">
        <v>25</v>
      </c>
      <c r="S17">
        <v>2.5</v>
      </c>
      <c r="T17" s="2">
        <v>80</v>
      </c>
      <c r="U17">
        <v>2.5</v>
      </c>
      <c r="V17" s="3">
        <v>0</v>
      </c>
      <c r="W17">
        <v>5</v>
      </c>
      <c r="X17">
        <v>2</v>
      </c>
      <c r="Y17">
        <v>5</v>
      </c>
      <c r="Z17">
        <v>5</v>
      </c>
      <c r="AA17" s="3">
        <v>25</v>
      </c>
      <c r="AB17">
        <v>5</v>
      </c>
      <c r="AC17" s="4">
        <v>102</v>
      </c>
      <c r="AD17">
        <v>10</v>
      </c>
      <c r="AE17" s="3">
        <v>24</v>
      </c>
      <c r="AF17">
        <v>5</v>
      </c>
      <c r="AG17">
        <v>5</v>
      </c>
      <c r="AH17">
        <v>5</v>
      </c>
      <c r="AI17">
        <v>5</v>
      </c>
      <c r="AJ17">
        <v>5</v>
      </c>
      <c r="AK17">
        <v>5</v>
      </c>
      <c r="AM17" s="3">
        <v>25</v>
      </c>
      <c r="AN17">
        <v>5</v>
      </c>
      <c r="AO17" s="4">
        <v>88</v>
      </c>
      <c r="AP17" s="3">
        <v>23</v>
      </c>
      <c r="AQ17">
        <v>8</v>
      </c>
      <c r="AR17">
        <v>10</v>
      </c>
      <c r="AS17" s="7">
        <v>98</v>
      </c>
      <c r="AT17" s="11">
        <v>100</v>
      </c>
      <c r="AU17" s="7">
        <v>97.5</v>
      </c>
      <c r="AX17" s="5">
        <f>(G17+K17+Q17+V17+AA17+AE17+AM17+AP17)/(7*0.25)</f>
        <v>98.285714285714292</v>
      </c>
      <c r="AY17" s="5">
        <f>(E17+H17+O17+T17+AT17)/4</f>
        <v>90.75</v>
      </c>
      <c r="AZ17" s="5">
        <f>(B17+C17+D17+F17+I17+J17+L17+M17+N17+P17+R17+S17+U17+W17+X17+Y17+Z17+AB17+SUM(AF17:AL17)+AD17+AN17+AQ17+AR17)/1.625</f>
        <v>93.07692307692308</v>
      </c>
      <c r="BA17">
        <f>(AC17+AS17)/2</f>
        <v>100</v>
      </c>
      <c r="BB17">
        <f>(AO17+AU17)/2</f>
        <v>92.75</v>
      </c>
      <c r="BC17" s="4">
        <f>((AX17+AY17)*0.05+AZ17*0.3+BA17*0.3+BB17*0.3)</f>
        <v>95.199862637362642</v>
      </c>
      <c r="BD17" s="9" t="s">
        <v>4</v>
      </c>
    </row>
    <row r="18" spans="1:61">
      <c r="A18" s="1">
        <v>72286</v>
      </c>
      <c r="B18">
        <v>5</v>
      </c>
      <c r="C18">
        <v>5</v>
      </c>
      <c r="D18">
        <v>5</v>
      </c>
      <c r="E18" s="2">
        <v>100</v>
      </c>
      <c r="F18">
        <v>6.5</v>
      </c>
      <c r="G18" s="3">
        <v>25</v>
      </c>
      <c r="H18" s="2">
        <v>50</v>
      </c>
      <c r="K18" s="3"/>
      <c r="L18">
        <v>0</v>
      </c>
      <c r="M18">
        <v>2.5</v>
      </c>
      <c r="N18">
        <v>10</v>
      </c>
      <c r="O18" s="2"/>
      <c r="P18">
        <v>6</v>
      </c>
      <c r="Q18" s="3">
        <v>25</v>
      </c>
      <c r="R18">
        <v>2</v>
      </c>
      <c r="S18">
        <v>2.5</v>
      </c>
      <c r="T18" s="2">
        <v>80</v>
      </c>
      <c r="V18" s="3">
        <v>19.5</v>
      </c>
      <c r="W18">
        <v>5</v>
      </c>
      <c r="X18">
        <v>2.5</v>
      </c>
      <c r="Y18">
        <v>2.5</v>
      </c>
      <c r="AA18" s="3">
        <v>25</v>
      </c>
      <c r="AB18">
        <v>5</v>
      </c>
      <c r="AC18" s="4">
        <v>72</v>
      </c>
      <c r="AD18">
        <v>3</v>
      </c>
      <c r="AE18" s="3">
        <v>19</v>
      </c>
      <c r="AF18">
        <v>5</v>
      </c>
      <c r="AH18">
        <v>5</v>
      </c>
      <c r="AI18">
        <v>0</v>
      </c>
      <c r="AJ18">
        <v>5</v>
      </c>
      <c r="AK18">
        <v>5</v>
      </c>
      <c r="AL18">
        <v>5</v>
      </c>
      <c r="AM18" s="3">
        <v>25</v>
      </c>
      <c r="AN18">
        <v>5</v>
      </c>
      <c r="AO18" s="4">
        <v>80</v>
      </c>
      <c r="AP18" s="3">
        <v>18</v>
      </c>
      <c r="AQ18">
        <v>4</v>
      </c>
      <c r="AR18">
        <v>6</v>
      </c>
      <c r="AS18" s="4">
        <v>49</v>
      </c>
      <c r="AT18" s="2">
        <v>100</v>
      </c>
      <c r="AU18" s="4">
        <v>82</v>
      </c>
      <c r="AX18" s="5">
        <f>(G18+K18+Q18+V18+AA18+AE18+AM18+AP18)/(7*0.25)</f>
        <v>89.428571428571431</v>
      </c>
      <c r="AY18" s="5">
        <f>(E18+H18+O18+T18+AT18)/4</f>
        <v>82.5</v>
      </c>
      <c r="AZ18" s="5">
        <f>(B18+C18+D18+F18+I18+J18+L18+M18+N18+P18+R18+S18+U18+W18+X18+Y18+Z18+AB18+SUM(AF18:AL18)+AD18+AN18+AQ18+AR18)/1.625</f>
        <v>63.07692307692308</v>
      </c>
      <c r="BA18">
        <f>(AC18+AS18)/2</f>
        <v>60.5</v>
      </c>
      <c r="BB18">
        <f>(AO18+AU18)/2</f>
        <v>81</v>
      </c>
      <c r="BC18" s="4">
        <f>((AX18+AY18)*0.05+AZ18*0.3+BA18*0.3+BB18*0.3)</f>
        <v>69.969505494505498</v>
      </c>
      <c r="BD18" s="6" t="s">
        <v>1</v>
      </c>
    </row>
    <row r="19" spans="1:61">
      <c r="A19" s="1">
        <v>72910</v>
      </c>
      <c r="B19">
        <v>5</v>
      </c>
      <c r="C19">
        <v>5</v>
      </c>
      <c r="D19">
        <v>5</v>
      </c>
      <c r="E19" s="2">
        <v>100</v>
      </c>
      <c r="F19">
        <v>10</v>
      </c>
      <c r="G19" s="3">
        <v>25</v>
      </c>
      <c r="H19" s="2">
        <v>67</v>
      </c>
      <c r="I19">
        <v>5</v>
      </c>
      <c r="J19">
        <v>5</v>
      </c>
      <c r="K19" s="3">
        <v>22.5</v>
      </c>
      <c r="L19">
        <v>5</v>
      </c>
      <c r="M19">
        <v>2.5</v>
      </c>
      <c r="N19">
        <v>10</v>
      </c>
      <c r="O19" s="2">
        <v>0</v>
      </c>
      <c r="P19">
        <v>10</v>
      </c>
      <c r="Q19" s="3">
        <v>25</v>
      </c>
      <c r="R19">
        <v>2.5</v>
      </c>
      <c r="S19">
        <v>2.5</v>
      </c>
      <c r="T19" s="2">
        <v>80</v>
      </c>
      <c r="U19">
        <v>2.5</v>
      </c>
      <c r="V19" s="3">
        <v>25</v>
      </c>
      <c r="W19">
        <v>5</v>
      </c>
      <c r="X19">
        <v>2.5</v>
      </c>
      <c r="Y19">
        <v>5</v>
      </c>
      <c r="Z19">
        <v>5</v>
      </c>
      <c r="AA19" s="3">
        <v>25</v>
      </c>
      <c r="AB19">
        <v>5</v>
      </c>
      <c r="AC19" s="4">
        <v>102</v>
      </c>
      <c r="AD19">
        <v>7</v>
      </c>
      <c r="AE19" s="3">
        <v>25</v>
      </c>
      <c r="AF19">
        <v>5</v>
      </c>
      <c r="AG19">
        <v>5</v>
      </c>
      <c r="AH19">
        <v>5</v>
      </c>
      <c r="AI19">
        <v>5</v>
      </c>
      <c r="AJ19">
        <v>5</v>
      </c>
      <c r="AK19">
        <v>5</v>
      </c>
      <c r="AL19">
        <v>5</v>
      </c>
      <c r="AM19" s="3">
        <v>25</v>
      </c>
      <c r="AN19">
        <v>5</v>
      </c>
      <c r="AO19" s="4">
        <v>95</v>
      </c>
      <c r="AP19" s="3">
        <v>0</v>
      </c>
      <c r="AQ19">
        <v>6</v>
      </c>
      <c r="AR19">
        <v>7</v>
      </c>
      <c r="AS19" s="4">
        <v>99</v>
      </c>
      <c r="AT19" s="2">
        <v>100</v>
      </c>
      <c r="AU19" s="4">
        <v>92</v>
      </c>
      <c r="AX19" s="5">
        <f>(G19+K19+Q19+V19+AA19+AE19+AM19+AP19)/(7*0.25)</f>
        <v>98.571428571428569</v>
      </c>
      <c r="AY19" s="5">
        <f>(E19+H19+O19+T19+AT19)/4</f>
        <v>86.75</v>
      </c>
      <c r="AZ19" s="5">
        <f>(B19+C19+D19+F19+I19+J19+L19+M19+N19+P19+R19+S19+U19+W19+X19+Y19+Z19+AB19+SUM(AF19:AL19)+AD19+AN19+AQ19+AR19)/1.625</f>
        <v>93.84615384615384</v>
      </c>
      <c r="BA19">
        <f>(AC19+AS19)/2</f>
        <v>100.5</v>
      </c>
      <c r="BB19">
        <f>(AO19+AU19)/2</f>
        <v>93.5</v>
      </c>
      <c r="BC19" s="4">
        <f>((AX19+AY19)*0.05+AZ19*0.3+BA19*0.3+BB19*0.3)</f>
        <v>95.619917582417571</v>
      </c>
      <c r="BD19" s="9" t="s">
        <v>4</v>
      </c>
    </row>
    <row r="20" spans="1:61">
      <c r="A20" s="10">
        <v>80031</v>
      </c>
      <c r="B20" s="9">
        <v>5</v>
      </c>
      <c r="C20" s="9">
        <v>5</v>
      </c>
      <c r="D20" s="9">
        <v>5</v>
      </c>
      <c r="E20" s="11">
        <v>100</v>
      </c>
      <c r="F20" s="9">
        <v>6.5</v>
      </c>
      <c r="G20" s="12">
        <v>25</v>
      </c>
      <c r="H20" s="11">
        <v>0</v>
      </c>
      <c r="I20" s="9">
        <v>5</v>
      </c>
      <c r="J20" s="9"/>
      <c r="K20" s="12">
        <v>0</v>
      </c>
      <c r="L20" s="9">
        <v>5</v>
      </c>
      <c r="M20" s="9">
        <v>2.5</v>
      </c>
      <c r="N20" s="9">
        <v>10</v>
      </c>
      <c r="O20" s="11">
        <v>100</v>
      </c>
      <c r="P20" s="9">
        <v>8</v>
      </c>
      <c r="Q20" s="12">
        <v>25</v>
      </c>
      <c r="R20" s="9">
        <v>2.5</v>
      </c>
      <c r="S20" s="9">
        <v>2.5</v>
      </c>
      <c r="T20" s="11">
        <v>100</v>
      </c>
      <c r="U20" s="9">
        <v>2.5</v>
      </c>
      <c r="V20" s="12">
        <v>21.33</v>
      </c>
      <c r="W20" s="9">
        <v>5</v>
      </c>
      <c r="X20" s="9">
        <v>2.5</v>
      </c>
      <c r="Y20" s="9">
        <v>5</v>
      </c>
      <c r="Z20" s="9">
        <v>5</v>
      </c>
      <c r="AA20" s="12">
        <v>25</v>
      </c>
      <c r="AB20" s="9">
        <v>5</v>
      </c>
      <c r="AC20" s="7">
        <v>89</v>
      </c>
      <c r="AD20" s="9">
        <v>9</v>
      </c>
      <c r="AE20" s="12">
        <v>23</v>
      </c>
      <c r="AF20" s="9">
        <v>5</v>
      </c>
      <c r="AG20" s="9">
        <v>5</v>
      </c>
      <c r="AH20" s="9">
        <v>5</v>
      </c>
      <c r="AI20" s="9">
        <v>5</v>
      </c>
      <c r="AJ20" s="9">
        <v>5</v>
      </c>
      <c r="AK20" s="9">
        <v>5</v>
      </c>
      <c r="AL20" s="9">
        <v>5</v>
      </c>
      <c r="AM20" s="12">
        <v>25</v>
      </c>
      <c r="AN20" s="9">
        <v>5</v>
      </c>
      <c r="AO20" s="7">
        <v>90</v>
      </c>
      <c r="AP20" s="12">
        <v>21</v>
      </c>
      <c r="AQ20" s="9">
        <v>6</v>
      </c>
      <c r="AR20" s="9">
        <v>10</v>
      </c>
      <c r="AS20" s="7">
        <v>78</v>
      </c>
      <c r="AT20" s="11">
        <v>100</v>
      </c>
      <c r="AU20" s="7">
        <v>88</v>
      </c>
      <c r="AV20" s="9"/>
      <c r="AW20" s="9"/>
      <c r="AX20" s="5">
        <f>(G20+K20+Q20+V20+AA20+AE20+AM20+AP20)/(7*0.25)</f>
        <v>94.474285714285699</v>
      </c>
      <c r="AY20" s="5">
        <f>(E20+H20+O20+T20+AT20)/4</f>
        <v>100</v>
      </c>
      <c r="AZ20" s="5">
        <f>(B20+C20+D20+F20+I20+J20+L20+M20+N20+P20+R20+S20+U20+W20+X20+Y20+Z20+AB20+SUM(AF20:AL20)+AD20+AN20+AQ20+AR20)/1.625</f>
        <v>90.461538461538467</v>
      </c>
      <c r="BA20">
        <f>(AC20+AS20)/2</f>
        <v>83.5</v>
      </c>
      <c r="BB20">
        <f>(AO20+AU20)/2</f>
        <v>89</v>
      </c>
      <c r="BC20" s="4">
        <f>((AX20+AY20)*0.05+AZ20*0.3+BA20*0.3+BB20*0.3)</f>
        <v>88.612175824175822</v>
      </c>
      <c r="BD20" t="s">
        <v>2</v>
      </c>
    </row>
    <row r="21" spans="1:61">
      <c r="A21" s="1">
        <v>80105</v>
      </c>
      <c r="B21">
        <v>5</v>
      </c>
      <c r="D21">
        <v>5</v>
      </c>
      <c r="E21" s="2">
        <v>100</v>
      </c>
      <c r="F21">
        <v>10</v>
      </c>
      <c r="G21" s="3">
        <v>25</v>
      </c>
      <c r="H21" s="2">
        <v>83</v>
      </c>
      <c r="I21">
        <v>5</v>
      </c>
      <c r="J21">
        <v>2.5</v>
      </c>
      <c r="K21" s="3">
        <v>0</v>
      </c>
      <c r="L21">
        <v>5</v>
      </c>
      <c r="M21">
        <v>2.5</v>
      </c>
      <c r="N21">
        <v>10</v>
      </c>
      <c r="O21" s="2"/>
      <c r="P21">
        <v>8</v>
      </c>
      <c r="Q21" s="3">
        <v>25</v>
      </c>
      <c r="S21">
        <v>2.5</v>
      </c>
      <c r="T21" s="2">
        <v>80</v>
      </c>
      <c r="U21">
        <v>2.5</v>
      </c>
      <c r="V21" s="3">
        <v>20</v>
      </c>
      <c r="W21">
        <v>5</v>
      </c>
      <c r="X21">
        <v>2</v>
      </c>
      <c r="Y21">
        <v>5</v>
      </c>
      <c r="Z21">
        <v>5</v>
      </c>
      <c r="AA21" s="3">
        <v>25</v>
      </c>
      <c r="AB21">
        <v>5</v>
      </c>
      <c r="AC21" s="4">
        <v>97</v>
      </c>
      <c r="AD21">
        <v>7</v>
      </c>
      <c r="AE21" s="3">
        <v>20</v>
      </c>
      <c r="AF21">
        <v>5</v>
      </c>
      <c r="AG21">
        <v>5</v>
      </c>
      <c r="AH21">
        <v>5</v>
      </c>
      <c r="AI21">
        <v>5</v>
      </c>
      <c r="AJ21">
        <v>5</v>
      </c>
      <c r="AK21">
        <v>5</v>
      </c>
      <c r="AL21">
        <v>5</v>
      </c>
      <c r="AM21" s="3">
        <v>25</v>
      </c>
      <c r="AO21" s="4">
        <v>93</v>
      </c>
      <c r="AP21" s="3">
        <v>21</v>
      </c>
      <c r="AR21">
        <v>8</v>
      </c>
      <c r="AS21" s="4">
        <v>83</v>
      </c>
      <c r="AT21" s="2">
        <v>100</v>
      </c>
      <c r="AU21" s="4">
        <v>89</v>
      </c>
      <c r="AX21" s="5">
        <f>(G21+K21+Q21+V21+AA21+AE21+AM21+AP21)/(7*0.25)</f>
        <v>92</v>
      </c>
      <c r="AY21" s="5">
        <f>(E21+H21+O21+T21+AT21)/4</f>
        <v>90.75</v>
      </c>
      <c r="AZ21" s="5">
        <f>(B21+C21+D21+F21+I21+J21+L21+M21+N21+P21+R21+S21+U21+W21+X21+Y21+Z21+AB21+SUM(AF21:AL21)+AD21+AN21+AQ21+AR21)/1.625</f>
        <v>80</v>
      </c>
      <c r="BA21">
        <f>(AC21+AS21)/2</f>
        <v>90</v>
      </c>
      <c r="BB21">
        <f>(AO21+AU21)/2</f>
        <v>91</v>
      </c>
      <c r="BC21" s="4">
        <f>((AX21+AY21)*0.05+AZ21*0.3+BA21*0.3+BB21*0.3)</f>
        <v>87.4375</v>
      </c>
      <c r="BD21" t="s">
        <v>2</v>
      </c>
    </row>
    <row r="22" spans="1:61">
      <c r="A22" s="1">
        <v>80538</v>
      </c>
      <c r="B22">
        <v>5</v>
      </c>
      <c r="C22">
        <v>5</v>
      </c>
      <c r="D22">
        <v>5</v>
      </c>
      <c r="E22" s="2">
        <v>100</v>
      </c>
      <c r="F22">
        <v>7</v>
      </c>
      <c r="G22" s="3">
        <v>25</v>
      </c>
      <c r="H22" s="2">
        <v>0</v>
      </c>
      <c r="I22">
        <v>5</v>
      </c>
      <c r="J22">
        <v>5</v>
      </c>
      <c r="K22" s="3">
        <v>0</v>
      </c>
      <c r="L22">
        <v>5</v>
      </c>
      <c r="M22">
        <v>2.5</v>
      </c>
      <c r="N22">
        <v>10</v>
      </c>
      <c r="O22" s="2">
        <v>80</v>
      </c>
      <c r="P22">
        <v>9</v>
      </c>
      <c r="Q22" s="3">
        <v>25</v>
      </c>
      <c r="R22">
        <v>2.5</v>
      </c>
      <c r="S22">
        <v>2.5</v>
      </c>
      <c r="T22" s="2">
        <v>80</v>
      </c>
      <c r="U22">
        <v>2.5</v>
      </c>
      <c r="V22" s="3">
        <v>23.67</v>
      </c>
      <c r="W22">
        <v>5</v>
      </c>
      <c r="X22">
        <v>2.5</v>
      </c>
      <c r="Y22">
        <v>5</v>
      </c>
      <c r="Z22">
        <v>5</v>
      </c>
      <c r="AA22" s="3">
        <v>25</v>
      </c>
      <c r="AB22">
        <v>5</v>
      </c>
      <c r="AC22" s="4">
        <v>95</v>
      </c>
      <c r="AD22">
        <v>7</v>
      </c>
      <c r="AE22" s="3">
        <v>24</v>
      </c>
      <c r="AF22">
        <v>5</v>
      </c>
      <c r="AG22">
        <v>5</v>
      </c>
      <c r="AH22">
        <v>5</v>
      </c>
      <c r="AI22">
        <v>5</v>
      </c>
      <c r="AJ22">
        <v>5</v>
      </c>
      <c r="AK22">
        <v>5</v>
      </c>
      <c r="AL22">
        <v>5</v>
      </c>
      <c r="AM22" s="3">
        <v>25</v>
      </c>
      <c r="AN22">
        <v>5</v>
      </c>
      <c r="AO22" s="4">
        <v>88</v>
      </c>
      <c r="AP22" s="3">
        <v>22</v>
      </c>
      <c r="AQ22">
        <v>6</v>
      </c>
      <c r="AR22">
        <v>9</v>
      </c>
      <c r="AS22" s="4">
        <v>75</v>
      </c>
      <c r="AT22" s="2">
        <v>100</v>
      </c>
      <c r="AU22" s="4">
        <v>90</v>
      </c>
      <c r="AX22" s="5">
        <f>(G22+K22+Q22+V22+AA22+AE22+AM22+AP22)/(7*0.25)</f>
        <v>96.954285714285717</v>
      </c>
      <c r="AY22" s="5">
        <f>(E22+H22+O22+T22+AT22)/4</f>
        <v>90</v>
      </c>
      <c r="AZ22" s="5">
        <f>(B22+C22+D22+F22+I22+J22+L22+M22+N22+P22+R22+S22+U22+W22+X22+Y22+Z22+AB22+SUM(AF22:AL22)+AD22+AN22+AQ22+AR22)/1.625</f>
        <v>92.615384615384613</v>
      </c>
      <c r="BA22">
        <f>(AC22+AS22)/2</f>
        <v>85</v>
      </c>
      <c r="BB22">
        <f>(AO22+AU22)/2</f>
        <v>89</v>
      </c>
      <c r="BC22" s="4">
        <f>((AX22+AY22)*0.05+AZ22*0.3+BA22*0.3+BB22*0.3)</f>
        <v>89.332329670329671</v>
      </c>
      <c r="BD22" s="9" t="s">
        <v>2</v>
      </c>
    </row>
    <row r="23" spans="1:61">
      <c r="A23" s="1">
        <v>88989</v>
      </c>
      <c r="B23">
        <v>5</v>
      </c>
      <c r="C23">
        <v>5</v>
      </c>
      <c r="D23">
        <v>5</v>
      </c>
      <c r="E23" s="2">
        <v>100</v>
      </c>
      <c r="F23">
        <v>8</v>
      </c>
      <c r="G23" s="3">
        <v>25</v>
      </c>
      <c r="H23" s="2">
        <v>34</v>
      </c>
      <c r="I23">
        <v>5</v>
      </c>
      <c r="J23">
        <v>5</v>
      </c>
      <c r="K23" s="3">
        <v>11.75</v>
      </c>
      <c r="L23">
        <v>5</v>
      </c>
      <c r="M23">
        <v>2.5</v>
      </c>
      <c r="O23" s="2">
        <v>0</v>
      </c>
      <c r="P23">
        <v>7</v>
      </c>
      <c r="Q23" s="3"/>
      <c r="R23">
        <v>2.5</v>
      </c>
      <c r="S23">
        <v>2.5</v>
      </c>
      <c r="T23" s="2">
        <v>80</v>
      </c>
      <c r="U23">
        <v>2.5</v>
      </c>
      <c r="V23" s="3">
        <v>19.670000000000002</v>
      </c>
      <c r="W23">
        <v>5</v>
      </c>
      <c r="X23">
        <v>2</v>
      </c>
      <c r="Y23">
        <v>5</v>
      </c>
      <c r="Z23">
        <v>5</v>
      </c>
      <c r="AA23" s="3"/>
      <c r="AB23">
        <v>5</v>
      </c>
      <c r="AC23" s="4">
        <v>87</v>
      </c>
      <c r="AD23">
        <v>5</v>
      </c>
      <c r="AE23" s="3">
        <v>16</v>
      </c>
      <c r="AF23">
        <v>5</v>
      </c>
      <c r="AG23">
        <v>5</v>
      </c>
      <c r="AH23">
        <v>5</v>
      </c>
      <c r="AI23">
        <v>5</v>
      </c>
      <c r="AJ23">
        <v>5</v>
      </c>
      <c r="AL23">
        <v>5</v>
      </c>
      <c r="AM23" s="3">
        <v>25</v>
      </c>
      <c r="AN23">
        <v>5</v>
      </c>
      <c r="AO23" s="4">
        <v>69.5</v>
      </c>
      <c r="AP23" s="3">
        <v>18</v>
      </c>
      <c r="AQ23">
        <v>8</v>
      </c>
      <c r="AS23" s="4">
        <v>93</v>
      </c>
      <c r="AT23" s="2">
        <v>100</v>
      </c>
      <c r="AU23" s="4">
        <v>63</v>
      </c>
      <c r="AX23" s="5">
        <f>(G23+K23+Q23+V23+AA23+AE23+AM23+AP23)/(7*0.25)</f>
        <v>65.954285714285717</v>
      </c>
      <c r="AY23" s="5">
        <f>(E23+H23+O23+T23+AT23)/4</f>
        <v>78.5</v>
      </c>
      <c r="AZ23" s="5">
        <f>(B23+C23+D23+F23+I23+J23+L23+M23+N23+P23+R23+S23+U23+W23+X23+Y23+Z23+AB23+SUM(AF23:AL23)+AD23+AN23+AQ23+AR23)/1.625</f>
        <v>76.92307692307692</v>
      </c>
      <c r="BA23">
        <f>(AC23+AS23)/2</f>
        <v>90</v>
      </c>
      <c r="BB23">
        <f>(AO23+AU23)/2</f>
        <v>66.25</v>
      </c>
      <c r="BC23" s="4">
        <f>((AX23+AY23)*0.05+AZ23*0.3+BA23*0.3+BB23*0.3)</f>
        <v>77.174637362637355</v>
      </c>
      <c r="BD23" t="s">
        <v>1</v>
      </c>
    </row>
    <row r="24" spans="1:61">
      <c r="A24" s="1">
        <v>93024</v>
      </c>
      <c r="B24">
        <v>5</v>
      </c>
      <c r="C24">
        <v>5</v>
      </c>
      <c r="D24">
        <v>5</v>
      </c>
      <c r="E24" s="2">
        <v>100</v>
      </c>
      <c r="F24">
        <v>10</v>
      </c>
      <c r="G24" s="3">
        <v>25</v>
      </c>
      <c r="H24" s="2">
        <v>83</v>
      </c>
      <c r="I24">
        <v>5</v>
      </c>
      <c r="J24">
        <v>5</v>
      </c>
      <c r="K24" s="3">
        <v>22.25</v>
      </c>
      <c r="L24">
        <v>5</v>
      </c>
      <c r="M24">
        <v>2.5</v>
      </c>
      <c r="N24">
        <v>10</v>
      </c>
      <c r="O24" s="2">
        <v>0</v>
      </c>
      <c r="P24">
        <v>8</v>
      </c>
      <c r="Q24" s="3">
        <v>25</v>
      </c>
      <c r="R24">
        <v>2.5</v>
      </c>
      <c r="S24">
        <v>2.5</v>
      </c>
      <c r="T24" s="2">
        <v>80</v>
      </c>
      <c r="U24">
        <v>2.5</v>
      </c>
      <c r="V24" s="3">
        <v>19.5</v>
      </c>
      <c r="W24">
        <v>5</v>
      </c>
      <c r="X24">
        <v>2</v>
      </c>
      <c r="Y24">
        <v>5</v>
      </c>
      <c r="AA24" s="3">
        <v>25</v>
      </c>
      <c r="AB24">
        <v>5</v>
      </c>
      <c r="AC24" s="4">
        <v>95</v>
      </c>
      <c r="AD24">
        <v>7</v>
      </c>
      <c r="AE24" s="3">
        <v>0</v>
      </c>
      <c r="AF24">
        <v>5</v>
      </c>
      <c r="AG24">
        <v>5</v>
      </c>
      <c r="AH24">
        <v>5</v>
      </c>
      <c r="AI24">
        <v>5</v>
      </c>
      <c r="AJ24">
        <v>5</v>
      </c>
      <c r="AK24">
        <v>5</v>
      </c>
      <c r="AL24">
        <v>5</v>
      </c>
      <c r="AM24" s="3">
        <v>25</v>
      </c>
      <c r="AN24">
        <v>5</v>
      </c>
      <c r="AO24" s="4">
        <v>98</v>
      </c>
      <c r="AP24" s="3">
        <v>21</v>
      </c>
      <c r="AQ24">
        <v>9</v>
      </c>
      <c r="AR24">
        <v>9</v>
      </c>
      <c r="AS24" s="4">
        <v>97</v>
      </c>
      <c r="AT24" s="2">
        <v>100</v>
      </c>
      <c r="AU24" s="4">
        <v>94</v>
      </c>
      <c r="AX24" s="5">
        <f>(G24+K24+Q24+V24+AA24+AE24+AM24+AP24)/(7*0.25)</f>
        <v>93</v>
      </c>
      <c r="AY24" s="5">
        <f>(E24+H24+O24+T24+AT24)/4</f>
        <v>90.75</v>
      </c>
      <c r="AZ24" s="5">
        <f>(B24+C24+D24+F24+I24+J24+L24+M24+N24+P24+R24+S24+U24+W24+X24+Y24+Z24+AB24+SUM(AF24:AL24)+AD24+AN24+AQ24+AR24)/1.625</f>
        <v>92.307692307692307</v>
      </c>
      <c r="BA24">
        <f>(AC24+AS24)/2</f>
        <v>96</v>
      </c>
      <c r="BB24">
        <f>(AO24+AU24)/2</f>
        <v>96</v>
      </c>
      <c r="BC24" s="4">
        <f>((AX24+AY24)*0.05+AZ24*0.3+BA24*0.3+BB24*0.3)</f>
        <v>94.479807692307688</v>
      </c>
      <c r="BD24" s="9" t="s">
        <v>4</v>
      </c>
    </row>
    <row r="25" spans="1:61">
      <c r="A25" s="1">
        <v>95020</v>
      </c>
      <c r="B25">
        <v>5</v>
      </c>
      <c r="C25">
        <v>5</v>
      </c>
      <c r="D25">
        <v>5</v>
      </c>
      <c r="E25" s="2">
        <v>100</v>
      </c>
      <c r="G25" s="3">
        <v>25</v>
      </c>
      <c r="H25" s="2"/>
      <c r="K25" s="3">
        <v>23</v>
      </c>
      <c r="L25">
        <v>5</v>
      </c>
      <c r="M25">
        <v>0</v>
      </c>
      <c r="O25" s="2">
        <v>60</v>
      </c>
      <c r="Q25" s="3">
        <v>25</v>
      </c>
      <c r="S25">
        <v>2.5</v>
      </c>
      <c r="T25" s="2">
        <v>60</v>
      </c>
      <c r="U25">
        <v>2.5</v>
      </c>
      <c r="V25" s="3">
        <v>24.5</v>
      </c>
      <c r="Y25">
        <v>5</v>
      </c>
      <c r="AA25" s="3">
        <v>25</v>
      </c>
      <c r="AC25" s="4">
        <v>76</v>
      </c>
      <c r="AE25" s="3"/>
      <c r="AF25">
        <v>5</v>
      </c>
      <c r="AG25">
        <v>5</v>
      </c>
      <c r="AH25">
        <v>5</v>
      </c>
      <c r="AI25">
        <v>5</v>
      </c>
      <c r="AJ25">
        <v>5</v>
      </c>
      <c r="AK25">
        <v>5</v>
      </c>
      <c r="AL25">
        <v>5</v>
      </c>
      <c r="AM25" s="3">
        <v>25</v>
      </c>
      <c r="AN25">
        <v>5</v>
      </c>
      <c r="AO25" s="4">
        <v>77</v>
      </c>
      <c r="AP25" s="3"/>
      <c r="AQ25">
        <v>8</v>
      </c>
      <c r="AS25" s="4">
        <v>83</v>
      </c>
      <c r="AT25" s="2"/>
      <c r="AU25" s="4">
        <v>84</v>
      </c>
      <c r="AX25" s="5">
        <f>(G25+K25+Q25+V25+AA25+AE25+AM25+AP25)/(7*0.25)</f>
        <v>84.285714285714292</v>
      </c>
      <c r="AY25" s="5">
        <f>(E25+H25+O25+T25+AT25)/4</f>
        <v>55</v>
      </c>
      <c r="AZ25" s="5">
        <f>(B25+C25+D25+F25+I25+J25+L25+M25+N25+P25+R25+S25+U25+W25+X25+Y25+Z25+AB25+SUM(AF25:AL25)+AD25+AN25+AQ25+AR25)/1.625</f>
        <v>48</v>
      </c>
      <c r="BA25">
        <f>(AC25+AS25)/2</f>
        <v>79.5</v>
      </c>
      <c r="BB25">
        <f>(AO25+AU25)/2</f>
        <v>80.5</v>
      </c>
      <c r="BC25" s="4">
        <f>((AX25+AY25)*0.05+AZ25*0.3+BA25*0.3+BB25*0.3)</f>
        <v>69.3642857142857</v>
      </c>
      <c r="BD25" t="s">
        <v>0</v>
      </c>
      <c r="BE25" s="6"/>
      <c r="BF25" s="6"/>
      <c r="BG25" s="6"/>
      <c r="BH25" s="6"/>
      <c r="BI25" s="6"/>
    </row>
    <row r="26" spans="1:61">
      <c r="A26" s="1"/>
      <c r="E26" s="2"/>
      <c r="G26" s="3"/>
      <c r="H26" s="2"/>
      <c r="K26" s="3"/>
      <c r="O26" s="2"/>
      <c r="Q26" s="3"/>
      <c r="T26" s="2"/>
      <c r="V26" s="3"/>
      <c r="AA26" s="3"/>
      <c r="AC26" s="4"/>
      <c r="AE26" s="3"/>
      <c r="AM26" s="3"/>
      <c r="AO26" s="4"/>
      <c r="AP26" s="3"/>
      <c r="AS26" s="4"/>
      <c r="AT26" s="2"/>
      <c r="AU26" s="4"/>
      <c r="AX26" s="5"/>
      <c r="AY26" s="5"/>
      <c r="AZ26" s="5"/>
      <c r="BC26"/>
    </row>
    <row r="27" spans="1:61" s="20" customFormat="1">
      <c r="A27" s="19"/>
      <c r="B27" s="20">
        <f t="shared" ref="B27:AE27" si="0">AVERAGE(B1:B25)</f>
        <v>5</v>
      </c>
      <c r="C27" s="20">
        <f t="shared" si="0"/>
        <v>5</v>
      </c>
      <c r="D27" s="20">
        <f t="shared" si="0"/>
        <v>5</v>
      </c>
      <c r="E27" s="21">
        <f t="shared" si="0"/>
        <v>100</v>
      </c>
      <c r="F27" s="20">
        <f t="shared" si="0"/>
        <v>8.4782608695652169</v>
      </c>
      <c r="G27" s="22">
        <f t="shared" si="0"/>
        <v>25</v>
      </c>
      <c r="H27" s="21">
        <f t="shared" si="0"/>
        <v>56.954545454545453</v>
      </c>
      <c r="I27" s="20">
        <f t="shared" si="0"/>
        <v>4.7619047619047619</v>
      </c>
      <c r="J27" s="20">
        <f t="shared" si="0"/>
        <v>4.8809523809523814</v>
      </c>
      <c r="K27" s="22">
        <f t="shared" si="0"/>
        <v>15.570652173913043</v>
      </c>
      <c r="L27" s="20">
        <f t="shared" si="0"/>
        <v>4.791666666666667</v>
      </c>
      <c r="M27" s="20">
        <f t="shared" si="0"/>
        <v>2.1875</v>
      </c>
      <c r="N27" s="20">
        <f t="shared" si="0"/>
        <v>9.7727272727272734</v>
      </c>
      <c r="O27" s="21">
        <f t="shared" si="0"/>
        <v>37.272727272727273</v>
      </c>
      <c r="P27" s="20">
        <f t="shared" si="0"/>
        <v>8.25</v>
      </c>
      <c r="Q27" s="22">
        <f t="shared" si="0"/>
        <v>25</v>
      </c>
      <c r="R27" s="20">
        <f t="shared" si="0"/>
        <v>2.4750000000000001</v>
      </c>
      <c r="S27" s="20">
        <f t="shared" si="0"/>
        <v>2.5</v>
      </c>
      <c r="T27" s="21">
        <f t="shared" si="0"/>
        <v>80</v>
      </c>
      <c r="U27" s="20">
        <f t="shared" si="0"/>
        <v>2.5</v>
      </c>
      <c r="V27" s="22">
        <f t="shared" si="0"/>
        <v>17.681250000000002</v>
      </c>
      <c r="W27" s="20">
        <f t="shared" si="0"/>
        <v>4.8863636363636367</v>
      </c>
      <c r="X27" s="20">
        <f t="shared" si="0"/>
        <v>2.3250000000000002</v>
      </c>
      <c r="Y27" s="20">
        <f t="shared" si="0"/>
        <v>4.895833333333333</v>
      </c>
      <c r="Z27" s="20">
        <f t="shared" si="0"/>
        <v>5</v>
      </c>
      <c r="AA27" s="22">
        <f t="shared" si="0"/>
        <v>25</v>
      </c>
      <c r="AB27" s="20">
        <f t="shared" si="0"/>
        <v>5</v>
      </c>
      <c r="AC27" s="20">
        <f t="shared" si="0"/>
        <v>91.375</v>
      </c>
      <c r="AD27" s="20">
        <f t="shared" si="0"/>
        <v>7.7391304347826084</v>
      </c>
      <c r="AE27" s="22">
        <f t="shared" si="0"/>
        <v>18.956521739130434</v>
      </c>
      <c r="AF27" s="20">
        <f>AVERAGE(AF2:AF25)</f>
        <v>5</v>
      </c>
      <c r="AG27" s="20">
        <f t="shared" ref="AG27:BD27" si="1">AVERAGE(AG1:AG25)</f>
        <v>5</v>
      </c>
      <c r="AH27" s="20">
        <f t="shared" si="1"/>
        <v>5</v>
      </c>
      <c r="AI27" s="20">
        <f t="shared" si="1"/>
        <v>4.583333333333333</v>
      </c>
      <c r="AJ27" s="20">
        <f t="shared" si="1"/>
        <v>5</v>
      </c>
      <c r="AK27" s="20">
        <f t="shared" si="1"/>
        <v>4.8695652173913047</v>
      </c>
      <c r="AL27" s="20">
        <f t="shared" si="1"/>
        <v>5</v>
      </c>
      <c r="AM27" s="22">
        <f t="shared" si="1"/>
        <v>24.739130434782609</v>
      </c>
      <c r="AN27" s="20">
        <f t="shared" si="1"/>
        <v>5</v>
      </c>
      <c r="AO27" s="20">
        <f t="shared" si="1"/>
        <v>88.333333333333329</v>
      </c>
      <c r="AP27" s="22">
        <f t="shared" si="1"/>
        <v>16.478260869565219</v>
      </c>
      <c r="AQ27" s="20">
        <f t="shared" si="1"/>
        <v>7.3181818181818183</v>
      </c>
      <c r="AR27" s="20">
        <f t="shared" si="1"/>
        <v>8.65</v>
      </c>
      <c r="AS27" s="20">
        <f t="shared" si="1"/>
        <v>86.541666666666671</v>
      </c>
      <c r="AT27" s="21">
        <f t="shared" si="1"/>
        <v>100</v>
      </c>
      <c r="AU27" s="20">
        <f t="shared" si="1"/>
        <v>87.458333333333329</v>
      </c>
      <c r="AX27" s="23">
        <f t="shared" ref="AX27:BC27" si="2">AVERAGE(AX1:AX25)</f>
        <v>92.058928571428567</v>
      </c>
      <c r="AY27" s="23">
        <f t="shared" si="2"/>
        <v>89.510416666666671</v>
      </c>
      <c r="AZ27" s="23">
        <f t="shared" si="2"/>
        <v>86.769230769230774</v>
      </c>
      <c r="BA27" s="23">
        <f t="shared" si="2"/>
        <v>88.958333333333329</v>
      </c>
      <c r="BB27" s="23">
        <f t="shared" si="2"/>
        <v>87.895833333333329</v>
      </c>
      <c r="BC27" s="23">
        <f t="shared" si="2"/>
        <v>88.165486492674006</v>
      </c>
    </row>
    <row r="29" spans="1:61">
      <c r="A29" t="s">
        <v>63</v>
      </c>
    </row>
  </sheetData>
  <sortState ref="A2:BI25">
    <sortCondition ref="A2:A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2011-12-15T00:20:25Z</dcterms:created>
  <dcterms:modified xsi:type="dcterms:W3CDTF">2011-12-15T00:38:45Z</dcterms:modified>
</cp:coreProperties>
</file>