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13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P34" i="1"/>
  <c r="AQ34"/>
  <c r="AR34"/>
  <c r="AV34"/>
  <c r="AW8"/>
  <c r="AT8"/>
  <c r="AW9"/>
  <c r="AW34" s="1"/>
  <c r="AT9"/>
  <c r="AC9"/>
  <c r="AW27"/>
  <c r="AT27"/>
  <c r="AW17"/>
  <c r="AT17"/>
  <c r="AW25"/>
  <c r="AT25"/>
  <c r="AW14"/>
  <c r="AT14"/>
  <c r="AW19"/>
  <c r="AT19"/>
  <c r="AW32"/>
  <c r="AT32"/>
  <c r="AW13"/>
  <c r="AT13"/>
  <c r="AW24"/>
  <c r="AT24"/>
  <c r="AW20"/>
  <c r="AT20"/>
  <c r="AW16"/>
  <c r="AT16"/>
  <c r="AW23"/>
  <c r="AT23"/>
  <c r="AW7"/>
  <c r="AT7"/>
  <c r="AW22"/>
  <c r="AT22"/>
  <c r="AW31"/>
  <c r="AT31"/>
  <c r="AW10"/>
  <c r="AT10"/>
  <c r="AW18"/>
  <c r="AT18"/>
  <c r="AW21"/>
  <c r="AT21"/>
  <c r="AW12"/>
  <c r="AT12"/>
  <c r="AW4"/>
  <c r="AT4"/>
  <c r="AW5"/>
  <c r="AT5"/>
  <c r="AW6"/>
  <c r="AT6"/>
  <c r="AW11"/>
  <c r="AT11"/>
  <c r="AW15"/>
  <c r="AT15"/>
  <c r="AW30"/>
  <c r="AT30"/>
  <c r="AW29"/>
  <c r="AT29"/>
  <c r="AW26"/>
  <c r="AT26"/>
  <c r="AW28"/>
  <c r="AT28"/>
  <c r="AT34" l="1"/>
  <c r="AX6" l="1"/>
  <c r="AX34"/>
  <c r="AU32"/>
  <c r="AX32"/>
  <c r="AU29"/>
  <c r="AX29"/>
  <c r="AU15"/>
  <c r="AX15"/>
  <c r="AU9"/>
  <c r="AX9"/>
  <c r="AU8"/>
  <c r="AX8"/>
  <c r="AU20"/>
  <c r="AX20"/>
  <c r="AU23"/>
  <c r="AX23"/>
  <c r="AU31"/>
  <c r="AX31"/>
  <c r="AU30"/>
  <c r="AX30"/>
  <c r="AU14"/>
  <c r="AX14"/>
  <c r="AU5"/>
  <c r="AX5"/>
  <c r="AU16"/>
  <c r="AX16"/>
  <c r="AX4"/>
  <c r="AU4"/>
  <c r="AU34"/>
  <c r="AU21"/>
  <c r="AX21"/>
  <c r="AU12"/>
  <c r="AX12"/>
  <c r="AU11"/>
  <c r="AX11"/>
  <c r="AU24"/>
  <c r="AX24"/>
  <c r="AU7"/>
  <c r="AX7"/>
  <c r="AU26"/>
  <c r="AX26"/>
  <c r="AU19"/>
  <c r="AX19"/>
  <c r="AU22"/>
  <c r="AX22"/>
  <c r="AU10"/>
  <c r="AX10"/>
  <c r="AU17"/>
  <c r="AX17"/>
  <c r="AU13"/>
  <c r="AX13"/>
  <c r="AU27"/>
  <c r="AX27"/>
  <c r="AU28"/>
  <c r="AX28"/>
  <c r="AU25"/>
  <c r="AX25"/>
  <c r="AU6"/>
  <c r="AU18"/>
  <c r="AX18"/>
</calcChain>
</file>

<file path=xl/sharedStrings.xml><?xml version="1.0" encoding="utf-8"?>
<sst xmlns="http://schemas.openxmlformats.org/spreadsheetml/2006/main" count="80" uniqueCount="56">
  <si>
    <t>A</t>
  </si>
  <si>
    <t>C</t>
  </si>
  <si>
    <t>B</t>
  </si>
  <si>
    <t>F</t>
  </si>
  <si>
    <t>D</t>
  </si>
  <si>
    <t>BBQ1</t>
  </si>
  <si>
    <t>R#1 cube, lost boy compared to reading</t>
  </si>
  <si>
    <t>Q#1 - Gen Pre</t>
  </si>
  <si>
    <t>Relating Mendel's Laws to Meiosis</t>
  </si>
  <si>
    <t>Basic Inheritance</t>
  </si>
  <si>
    <t>BB #2</t>
  </si>
  <si>
    <t>Q# 2</t>
  </si>
  <si>
    <t>BB #3</t>
  </si>
  <si>
    <t>R #2</t>
  </si>
  <si>
    <t>Exp &amp; Learning</t>
  </si>
  <si>
    <t>BB #4</t>
  </si>
  <si>
    <t>Earthquake Investigations</t>
  </si>
  <si>
    <t>Q#3</t>
  </si>
  <si>
    <t>S &amp; M I</t>
  </si>
  <si>
    <t>S &amp; M II</t>
  </si>
  <si>
    <t>Wave Basics</t>
  </si>
  <si>
    <t>Earthquake Damage</t>
  </si>
  <si>
    <t>Generalizing Instruments</t>
  </si>
  <si>
    <t>Q#4</t>
  </si>
  <si>
    <t>R #3</t>
  </si>
  <si>
    <t xml:space="preserve">Exam </t>
  </si>
  <si>
    <t>Q of E homework</t>
  </si>
  <si>
    <t>Quality of Evidence</t>
  </si>
  <si>
    <t>Q#5</t>
  </si>
  <si>
    <t>Matter Mysteries</t>
  </si>
  <si>
    <t>Snickers Bar</t>
  </si>
  <si>
    <t>Rubric snickers</t>
  </si>
  <si>
    <t>Rubric Mailbox</t>
  </si>
  <si>
    <t>Mailbox design</t>
  </si>
  <si>
    <t>Q#6</t>
  </si>
  <si>
    <t>Q #7</t>
  </si>
  <si>
    <t>Q#8</t>
  </si>
  <si>
    <t>BBQ5</t>
  </si>
  <si>
    <t>W.Air</t>
  </si>
  <si>
    <t>Willis Library</t>
  </si>
  <si>
    <t>R#4</t>
  </si>
  <si>
    <t>Q9</t>
  </si>
  <si>
    <t>Wordsearch</t>
  </si>
  <si>
    <t>Lab-aids</t>
  </si>
  <si>
    <t>Extra Credit</t>
  </si>
  <si>
    <t>Q10</t>
  </si>
  <si>
    <t>Paper</t>
  </si>
  <si>
    <t>Posters</t>
  </si>
  <si>
    <t>Final</t>
  </si>
  <si>
    <t>Survey</t>
  </si>
  <si>
    <t>Quizzes</t>
  </si>
  <si>
    <t>In class</t>
  </si>
  <si>
    <t>Projects</t>
  </si>
  <si>
    <t>Exam</t>
  </si>
  <si>
    <t>The lowest quiz score of each type has been dropped from your grade.</t>
  </si>
  <si>
    <t>If you see a missing quiz score, it's because it was dropped when calculating the final grades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</si>
</sst>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3"/>
      <name val="Arial"/>
      <family val="2"/>
    </font>
    <font>
      <b/>
      <sz val="9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8">
    <xf numFmtId="0" fontId="0" fillId="0" borderId="0" xfId="0"/>
    <xf numFmtId="0" fontId="0" fillId="3" borderId="0" xfId="0" applyFill="1"/>
    <xf numFmtId="0" fontId="3" fillId="0" borderId="0" xfId="0" applyFont="1"/>
    <xf numFmtId="0" fontId="3" fillId="4" borderId="0" xfId="0" applyFont="1" applyFill="1"/>
    <xf numFmtId="0" fontId="3" fillId="3" borderId="0" xfId="0" applyFont="1" applyFill="1"/>
    <xf numFmtId="0" fontId="0" fillId="0" borderId="0" xfId="0" applyFont="1" applyFill="1"/>
    <xf numFmtId="0" fontId="0" fillId="4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Fill="1"/>
    <xf numFmtId="0" fontId="0" fillId="3" borderId="0" xfId="0" applyFont="1" applyFill="1"/>
    <xf numFmtId="0" fontId="7" fillId="5" borderId="0" xfId="0" applyFont="1" applyFill="1" applyAlignment="1">
      <alignment horizontal="left"/>
    </xf>
    <xf numFmtId="0" fontId="1" fillId="5" borderId="0" xfId="1" applyFont="1" applyFill="1" applyAlignment="1">
      <alignment horizontal="left"/>
    </xf>
    <xf numFmtId="0" fontId="7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/>
    </xf>
    <xf numFmtId="0" fontId="0" fillId="6" borderId="0" xfId="0" applyFill="1"/>
    <xf numFmtId="0" fontId="6" fillId="5" borderId="1" xfId="0" applyFont="1" applyFill="1" applyBorder="1" applyAlignment="1">
      <alignment horizontal="left" vertical="center"/>
    </xf>
    <xf numFmtId="0" fontId="0" fillId="5" borderId="0" xfId="0" applyFill="1"/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topLeftCell="S1" workbookViewId="0">
      <selection activeCell="AV40" sqref="AV40"/>
    </sheetView>
  </sheetViews>
  <sheetFormatPr defaultRowHeight="15"/>
  <cols>
    <col min="1" max="51" width="4.42578125" customWidth="1"/>
  </cols>
  <sheetData>
    <row r="1" spans="1:51">
      <c r="AH1" s="15" t="s">
        <v>54</v>
      </c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51" s="17" customFormat="1" ht="20.25" customHeight="1">
      <c r="A2" s="16" t="s">
        <v>5</v>
      </c>
      <c r="B2" s="16" t="s">
        <v>6</v>
      </c>
      <c r="C2" s="16" t="s">
        <v>7</v>
      </c>
      <c r="D2" s="16" t="s">
        <v>8</v>
      </c>
      <c r="E2" s="16" t="s">
        <v>9</v>
      </c>
      <c r="F2" s="16" t="s">
        <v>10</v>
      </c>
      <c r="G2" s="16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2" t="s">
        <v>21</v>
      </c>
      <c r="R2" s="12" t="s">
        <v>22</v>
      </c>
      <c r="S2" s="12" t="s">
        <v>23</v>
      </c>
      <c r="T2" s="12" t="s">
        <v>24</v>
      </c>
      <c r="U2" s="11" t="s">
        <v>25</v>
      </c>
      <c r="V2" s="11" t="s">
        <v>26</v>
      </c>
      <c r="W2" s="11" t="s">
        <v>27</v>
      </c>
      <c r="X2" s="11" t="s">
        <v>28</v>
      </c>
      <c r="Y2" s="11" t="s">
        <v>29</v>
      </c>
      <c r="Z2" s="11" t="s">
        <v>30</v>
      </c>
      <c r="AA2" s="11" t="s">
        <v>31</v>
      </c>
      <c r="AB2" s="11" t="s">
        <v>32</v>
      </c>
      <c r="AC2" s="11" t="s">
        <v>33</v>
      </c>
      <c r="AD2" s="11" t="s">
        <v>34</v>
      </c>
      <c r="AE2" s="11" t="s">
        <v>35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3" t="s">
        <v>42</v>
      </c>
      <c r="AM2" s="13" t="s">
        <v>43</v>
      </c>
      <c r="AN2" s="11" t="s">
        <v>44</v>
      </c>
      <c r="AO2" s="11" t="s">
        <v>45</v>
      </c>
      <c r="AP2" s="11" t="s">
        <v>46</v>
      </c>
      <c r="AQ2" s="11" t="s">
        <v>47</v>
      </c>
      <c r="AR2" s="11" t="s">
        <v>48</v>
      </c>
      <c r="AS2" s="11" t="s">
        <v>49</v>
      </c>
      <c r="AT2" s="11" t="s">
        <v>50</v>
      </c>
      <c r="AU2" s="11" t="s">
        <v>51</v>
      </c>
      <c r="AV2" s="11" t="s">
        <v>52</v>
      </c>
      <c r="AW2" s="11" t="s">
        <v>53</v>
      </c>
      <c r="AX2" s="11"/>
      <c r="AY2" s="14"/>
    </row>
    <row r="3" spans="1:51">
      <c r="A3" s="1"/>
      <c r="B3" s="2"/>
      <c r="C3" s="3"/>
      <c r="D3" s="2"/>
      <c r="E3" s="2"/>
      <c r="F3" s="1"/>
      <c r="G3" s="3"/>
      <c r="H3" s="1"/>
      <c r="I3" s="2"/>
      <c r="J3" s="2"/>
      <c r="K3" s="4"/>
      <c r="L3" s="2"/>
      <c r="M3" s="3"/>
      <c r="N3" s="2"/>
      <c r="O3" s="2"/>
      <c r="P3" s="2"/>
      <c r="Q3" s="2"/>
      <c r="R3" s="2"/>
      <c r="S3" s="3"/>
      <c r="T3" s="2"/>
      <c r="U3" s="2"/>
      <c r="V3" s="2"/>
      <c r="W3" s="2"/>
      <c r="X3" s="3"/>
      <c r="Y3" s="2"/>
      <c r="Z3" s="2"/>
      <c r="AA3" s="2"/>
      <c r="AB3" s="2"/>
      <c r="AC3" s="2"/>
      <c r="AD3" s="3"/>
      <c r="AE3" s="3"/>
      <c r="AF3" s="3"/>
      <c r="AG3" s="4"/>
      <c r="AH3" s="2"/>
      <c r="AI3" s="2"/>
      <c r="AJ3" s="2"/>
      <c r="AK3" s="6"/>
      <c r="AL3" s="5"/>
      <c r="AM3" s="5"/>
      <c r="AN3" s="5"/>
      <c r="AO3" s="3"/>
      <c r="AP3" s="2"/>
      <c r="AQ3" s="2"/>
      <c r="AR3" s="2"/>
      <c r="AS3" s="2"/>
      <c r="AT3" s="7"/>
      <c r="AU3" s="7"/>
      <c r="AV3" s="7"/>
      <c r="AW3" s="7"/>
      <c r="AX3" s="8"/>
      <c r="AY3" s="2"/>
    </row>
    <row r="4" spans="1:51">
      <c r="A4" s="1">
        <v>77</v>
      </c>
      <c r="B4" s="9">
        <v>7</v>
      </c>
      <c r="C4" s="3">
        <v>20</v>
      </c>
      <c r="D4" s="9"/>
      <c r="E4" s="9">
        <v>4</v>
      </c>
      <c r="F4" s="1">
        <v>64</v>
      </c>
      <c r="G4" s="3">
        <v>16.5</v>
      </c>
      <c r="H4" s="1">
        <v>60</v>
      </c>
      <c r="I4" s="5">
        <v>3</v>
      </c>
      <c r="J4" s="5">
        <v>9</v>
      </c>
      <c r="K4" s="4"/>
      <c r="L4" s="9">
        <v>4</v>
      </c>
      <c r="M4" s="3"/>
      <c r="N4" s="9"/>
      <c r="O4" s="9">
        <v>3</v>
      </c>
      <c r="P4" s="9">
        <v>1.5</v>
      </c>
      <c r="Q4" s="9">
        <v>2</v>
      </c>
      <c r="R4" s="9">
        <v>3.75</v>
      </c>
      <c r="S4" s="3">
        <v>27</v>
      </c>
      <c r="T4" s="9">
        <v>6</v>
      </c>
      <c r="U4" s="9">
        <v>55</v>
      </c>
      <c r="V4" s="9">
        <v>4</v>
      </c>
      <c r="W4" s="9">
        <v>4</v>
      </c>
      <c r="X4" s="3">
        <v>20</v>
      </c>
      <c r="Y4" s="9">
        <v>3.5</v>
      </c>
      <c r="Z4" s="9">
        <v>8</v>
      </c>
      <c r="AA4" s="9"/>
      <c r="AB4" s="9"/>
      <c r="AC4" s="9"/>
      <c r="AD4" s="3">
        <v>13</v>
      </c>
      <c r="AE4" s="3">
        <v>20</v>
      </c>
      <c r="AF4" s="3">
        <v>18</v>
      </c>
      <c r="AG4" s="4">
        <v>80</v>
      </c>
      <c r="AH4" s="5">
        <v>3.5</v>
      </c>
      <c r="AI4" s="5">
        <v>4</v>
      </c>
      <c r="AJ4" s="5">
        <v>6</v>
      </c>
      <c r="AK4" s="6"/>
      <c r="AL4" s="5">
        <v>4</v>
      </c>
      <c r="AM4" s="5"/>
      <c r="AN4" s="5">
        <v>0</v>
      </c>
      <c r="AO4" s="6">
        <v>13</v>
      </c>
      <c r="AP4" s="5">
        <v>12</v>
      </c>
      <c r="AQ4" s="5">
        <v>27.2</v>
      </c>
      <c r="AR4" s="5">
        <v>78</v>
      </c>
      <c r="AS4" s="5">
        <v>5</v>
      </c>
      <c r="AT4" s="7">
        <f>((C4+G4+M4+S4/2+X4+AD4+AE4+AF4+AK4+AO4+AN4+AS4)/1.8+(A4+F4+H4+K4+AG4)/4)/2</f>
        <v>73.736111111111114</v>
      </c>
      <c r="AU4" s="7">
        <f ca="1">(B4+I4+J4+T4+D4+E4+L4+N4+O4+P4+Q4+R4+V4+W4+Y4+Z4+AA4+AB4+AC4+AH4+AI4+AJ4+AL4+AM4)/AU$6*100</f>
        <v>66.322314049586765</v>
      </c>
      <c r="AV4" s="7">
        <v>42.8</v>
      </c>
      <c r="AW4" s="7">
        <f>U4</f>
        <v>55</v>
      </c>
      <c r="AX4" s="8">
        <f ca="1">(AT4*0.15+AU4*0.3+AW4*0.1+(AP4+AQ4)*0.15+AR4*0.1+AV4*0.15)</f>
        <v>56.557110881542698</v>
      </c>
      <c r="AY4" s="9" t="s">
        <v>3</v>
      </c>
    </row>
    <row r="5" spans="1:51">
      <c r="A5" s="1">
        <v>100</v>
      </c>
      <c r="B5" s="9">
        <v>7</v>
      </c>
      <c r="C5" s="3">
        <v>20</v>
      </c>
      <c r="D5" s="9">
        <v>4</v>
      </c>
      <c r="E5" s="9">
        <v>3</v>
      </c>
      <c r="F5" s="1"/>
      <c r="G5" s="3">
        <v>17.5</v>
      </c>
      <c r="H5" s="1">
        <v>100</v>
      </c>
      <c r="I5" s="5">
        <v>8</v>
      </c>
      <c r="J5" s="5">
        <v>8</v>
      </c>
      <c r="K5" s="10">
        <v>100</v>
      </c>
      <c r="L5" s="9">
        <v>4</v>
      </c>
      <c r="M5" s="3"/>
      <c r="N5" s="9">
        <v>4</v>
      </c>
      <c r="O5" s="9">
        <v>4</v>
      </c>
      <c r="P5" s="9"/>
      <c r="Q5" s="9">
        <v>3.5</v>
      </c>
      <c r="R5" s="9">
        <v>3.75</v>
      </c>
      <c r="S5" s="3">
        <v>33</v>
      </c>
      <c r="T5" s="9">
        <v>9</v>
      </c>
      <c r="U5" s="9">
        <v>61</v>
      </c>
      <c r="V5" s="9">
        <v>4</v>
      </c>
      <c r="W5" s="9">
        <v>4</v>
      </c>
      <c r="X5" s="3">
        <v>20</v>
      </c>
      <c r="Y5" s="9">
        <v>4</v>
      </c>
      <c r="Z5" s="9">
        <v>10</v>
      </c>
      <c r="AA5" s="9"/>
      <c r="AB5" s="9">
        <v>1</v>
      </c>
      <c r="AC5" s="9">
        <v>4</v>
      </c>
      <c r="AD5" s="3">
        <v>13</v>
      </c>
      <c r="AE5" s="3"/>
      <c r="AF5" s="3">
        <v>18</v>
      </c>
      <c r="AG5" s="4">
        <v>90</v>
      </c>
      <c r="AH5" s="9"/>
      <c r="AI5" s="5">
        <v>4</v>
      </c>
      <c r="AJ5" s="5">
        <v>10</v>
      </c>
      <c r="AK5" s="6">
        <v>20</v>
      </c>
      <c r="AL5" s="5">
        <v>4</v>
      </c>
      <c r="AM5" s="5">
        <v>4</v>
      </c>
      <c r="AN5" s="5">
        <v>2</v>
      </c>
      <c r="AO5" s="6"/>
      <c r="AP5" s="5">
        <v>23</v>
      </c>
      <c r="AQ5" s="5">
        <v>48.2</v>
      </c>
      <c r="AR5" s="5">
        <v>92</v>
      </c>
      <c r="AS5" s="5">
        <v>5</v>
      </c>
      <c r="AT5" s="7">
        <f>((C5+G5+M5+S5/2+X5+AD5+AE5+AF5+AK5+AO5+AN5+AS5)/1.8+(A5+F5+H5+K5+AG5)/4)/2</f>
        <v>85.416666666666657</v>
      </c>
      <c r="AU5" s="7">
        <f ca="1">(B5+I5+J5+T5+D5+E5+L5+N5+O5+P5+Q5+R5+V5+W5+Y5+Z5+AA5+AB5+AC5+AH5+AI5+AJ5+AL5+AM5)/AU$6*100</f>
        <v>88.63636363636364</v>
      </c>
      <c r="AV5" s="7">
        <v>50.5</v>
      </c>
      <c r="AW5" s="7">
        <f>U5</f>
        <v>61</v>
      </c>
      <c r="AX5" s="8">
        <f ca="1">(AT5*0.15+AU5*0.3+AW5*0.1+(AP5+AQ5)*0.15+AR5*0.1+AV5*0.15)</f>
        <v>72.958409090909086</v>
      </c>
      <c r="AY5" s="9" t="s">
        <v>1</v>
      </c>
    </row>
    <row r="6" spans="1:51">
      <c r="A6" s="1">
        <v>89</v>
      </c>
      <c r="B6" s="2">
        <v>7</v>
      </c>
      <c r="C6" s="3">
        <v>20</v>
      </c>
      <c r="D6" s="2">
        <v>4</v>
      </c>
      <c r="E6" s="2">
        <v>4</v>
      </c>
      <c r="F6" s="1">
        <v>66</v>
      </c>
      <c r="G6" s="3">
        <v>17.5</v>
      </c>
      <c r="H6" s="1">
        <v>80</v>
      </c>
      <c r="I6" s="2">
        <v>7</v>
      </c>
      <c r="J6" s="2">
        <v>9</v>
      </c>
      <c r="K6" s="4">
        <v>60</v>
      </c>
      <c r="L6" s="2">
        <v>4</v>
      </c>
      <c r="M6" s="3">
        <v>20</v>
      </c>
      <c r="N6" s="2">
        <v>4</v>
      </c>
      <c r="O6" s="2">
        <v>4</v>
      </c>
      <c r="P6" s="2">
        <v>1.5</v>
      </c>
      <c r="Q6" s="2">
        <v>4</v>
      </c>
      <c r="R6" s="2">
        <v>4</v>
      </c>
      <c r="S6" s="3">
        <v>31</v>
      </c>
      <c r="T6" s="2">
        <v>8</v>
      </c>
      <c r="U6" s="2">
        <v>68</v>
      </c>
      <c r="V6" s="2">
        <v>4</v>
      </c>
      <c r="W6" s="2">
        <v>3.75</v>
      </c>
      <c r="X6" s="3">
        <v>20</v>
      </c>
      <c r="Y6" s="2">
        <v>3</v>
      </c>
      <c r="Z6" s="2">
        <v>9</v>
      </c>
      <c r="AA6" s="2"/>
      <c r="AB6" s="2">
        <v>1</v>
      </c>
      <c r="AC6" s="2">
        <v>4</v>
      </c>
      <c r="AD6" s="3">
        <v>12</v>
      </c>
      <c r="AE6" s="3">
        <v>20</v>
      </c>
      <c r="AF6" s="3">
        <v>17</v>
      </c>
      <c r="AG6" s="4"/>
      <c r="AH6" s="5">
        <v>3.5</v>
      </c>
      <c r="AI6" s="5">
        <v>4</v>
      </c>
      <c r="AJ6" s="5">
        <v>10</v>
      </c>
      <c r="AK6" s="6">
        <v>20</v>
      </c>
      <c r="AL6" s="5"/>
      <c r="AM6" s="5">
        <v>4</v>
      </c>
      <c r="AN6" s="5">
        <v>4</v>
      </c>
      <c r="AO6" s="6"/>
      <c r="AP6" s="5">
        <v>40</v>
      </c>
      <c r="AQ6" s="5">
        <v>49.4</v>
      </c>
      <c r="AR6" s="5">
        <v>109</v>
      </c>
      <c r="AS6" s="5">
        <v>5</v>
      </c>
      <c r="AT6" s="7">
        <f>((C6+G6+M6+S6/2+X6+AD6+AE6+AF6+AK6+AO6+AN6+AS6)/1.8+(A6+F6+H6+K6+AG6)/4)/2</f>
        <v>84.375</v>
      </c>
      <c r="AU6" s="7">
        <f ca="1">(B6+I6+J6+T6+D6+E6+L6+N6+O6+P6+Q6+R6+V6+W6+Y6+Z6+AA6+AB6+AC6+AH6+AI6+AJ6+AL6+AM6)/AU$6*100</f>
        <v>88.223140495867767</v>
      </c>
      <c r="AV6" s="7">
        <v>66</v>
      </c>
      <c r="AW6" s="7">
        <f>U6</f>
        <v>68</v>
      </c>
      <c r="AX6" s="8">
        <f ca="1">(AT6*0.15+AU6*0.3+AW6*0.1+(AP6+AQ6)*0.15+AR6*0.1+AV6*0.15)</f>
        <v>80.13319214876033</v>
      </c>
      <c r="AY6" s="9" t="s">
        <v>2</v>
      </c>
    </row>
    <row r="7" spans="1:51">
      <c r="A7" s="1">
        <v>89</v>
      </c>
      <c r="B7" s="2">
        <v>6</v>
      </c>
      <c r="C7" s="3">
        <v>20</v>
      </c>
      <c r="D7" s="2">
        <v>4</v>
      </c>
      <c r="E7" s="2">
        <v>4</v>
      </c>
      <c r="F7" s="1">
        <v>98</v>
      </c>
      <c r="G7" s="3">
        <v>19</v>
      </c>
      <c r="H7" s="1">
        <v>80</v>
      </c>
      <c r="I7" s="2">
        <v>6</v>
      </c>
      <c r="J7" s="2">
        <v>9</v>
      </c>
      <c r="K7" s="4">
        <v>80</v>
      </c>
      <c r="L7" s="2">
        <v>4</v>
      </c>
      <c r="M7" s="3">
        <v>20</v>
      </c>
      <c r="N7" s="2">
        <v>4</v>
      </c>
      <c r="O7" s="2">
        <v>4</v>
      </c>
      <c r="P7" s="2"/>
      <c r="Q7" s="2">
        <v>4</v>
      </c>
      <c r="R7" s="2">
        <v>3.75</v>
      </c>
      <c r="S7" s="3">
        <v>31.5</v>
      </c>
      <c r="T7" s="2">
        <v>6</v>
      </c>
      <c r="U7" s="2">
        <v>68</v>
      </c>
      <c r="V7" s="2">
        <v>4</v>
      </c>
      <c r="W7" s="2">
        <v>4</v>
      </c>
      <c r="X7" s="3">
        <v>20</v>
      </c>
      <c r="Y7" s="2">
        <v>4</v>
      </c>
      <c r="Z7" s="2">
        <v>3</v>
      </c>
      <c r="AA7" s="2">
        <v>1.5</v>
      </c>
      <c r="AB7" s="9">
        <v>1</v>
      </c>
      <c r="AC7" s="9">
        <v>2</v>
      </c>
      <c r="AD7" s="3"/>
      <c r="AE7" s="3">
        <v>20</v>
      </c>
      <c r="AF7" s="3">
        <v>19</v>
      </c>
      <c r="AG7" s="4"/>
      <c r="AH7" s="5">
        <v>5</v>
      </c>
      <c r="AI7" s="5">
        <v>4</v>
      </c>
      <c r="AJ7" s="5">
        <v>9</v>
      </c>
      <c r="AK7" s="6">
        <v>20</v>
      </c>
      <c r="AL7" s="5">
        <v>4</v>
      </c>
      <c r="AM7" s="5">
        <v>4</v>
      </c>
      <c r="AN7" s="5"/>
      <c r="AO7" s="6">
        <v>14</v>
      </c>
      <c r="AP7" s="5">
        <v>27.5</v>
      </c>
      <c r="AQ7" s="5">
        <v>50.2</v>
      </c>
      <c r="AR7" s="5">
        <v>122</v>
      </c>
      <c r="AS7" s="5">
        <v>5</v>
      </c>
      <c r="AT7" s="7">
        <f>((C7+G7+M7+S7/2+X7+AD7+AE7+AF7+AK7+AO7+AN7+AS7)/1.8+(A7+F7+H7+K7+AG7)/4)/2</f>
        <v>91.361111111111114</v>
      </c>
      <c r="AU7" s="7">
        <f ca="1">(B7+I7+J7+T7+D7+E7+L7+N7+O7+P7+Q7+R7+V7+W7+Y7+Z7+AA7+AB7+AC7+AH7+AI7+AJ7+AL7+AM7)/AU$6*100</f>
        <v>82.851239669421489</v>
      </c>
      <c r="AV7" s="7">
        <v>76</v>
      </c>
      <c r="AW7" s="7">
        <f>U7</f>
        <v>68</v>
      </c>
      <c r="AX7" s="8">
        <f ca="1">(AT7*0.15+AU7*0.3+AW7*0.1+(AP7+AQ7)*0.15+AR7*0.1+AV7*0.15)</f>
        <v>80.614538567493128</v>
      </c>
      <c r="AY7" s="9" t="s">
        <v>2</v>
      </c>
    </row>
    <row r="8" spans="1:51">
      <c r="A8" s="1">
        <v>99</v>
      </c>
      <c r="B8" s="2">
        <v>5</v>
      </c>
      <c r="C8" s="3">
        <v>20</v>
      </c>
      <c r="D8" s="2">
        <v>4</v>
      </c>
      <c r="E8" s="2">
        <v>4</v>
      </c>
      <c r="F8" s="1">
        <v>83</v>
      </c>
      <c r="G8" s="3">
        <v>18</v>
      </c>
      <c r="H8" s="1"/>
      <c r="I8" s="2">
        <v>7</v>
      </c>
      <c r="J8" s="2">
        <v>9</v>
      </c>
      <c r="K8" s="4">
        <v>80</v>
      </c>
      <c r="L8" s="2">
        <v>4</v>
      </c>
      <c r="M8" s="3">
        <v>20</v>
      </c>
      <c r="N8" s="2">
        <v>4</v>
      </c>
      <c r="O8" s="2">
        <v>4</v>
      </c>
      <c r="P8" s="2">
        <v>2</v>
      </c>
      <c r="Q8" s="2">
        <v>4</v>
      </c>
      <c r="R8" s="2">
        <v>3.5</v>
      </c>
      <c r="S8" s="3">
        <v>34.5</v>
      </c>
      <c r="T8" s="2">
        <v>8</v>
      </c>
      <c r="U8" s="2">
        <v>70</v>
      </c>
      <c r="V8" s="2">
        <v>4</v>
      </c>
      <c r="W8" s="2">
        <v>4</v>
      </c>
      <c r="X8" s="3">
        <v>20</v>
      </c>
      <c r="Y8" s="2">
        <v>3.5</v>
      </c>
      <c r="Z8" s="2"/>
      <c r="AA8" s="2">
        <v>1</v>
      </c>
      <c r="AB8" s="2"/>
      <c r="AC8" s="2"/>
      <c r="AD8" s="3"/>
      <c r="AE8" s="3">
        <v>20</v>
      </c>
      <c r="AF8" s="3">
        <v>17</v>
      </c>
      <c r="AG8" s="4">
        <v>80</v>
      </c>
      <c r="AH8" s="5">
        <v>4</v>
      </c>
      <c r="AI8" s="5">
        <v>4</v>
      </c>
      <c r="AJ8" s="5">
        <v>9</v>
      </c>
      <c r="AK8" s="6">
        <v>20</v>
      </c>
      <c r="AL8" s="5">
        <v>4</v>
      </c>
      <c r="AM8" s="5">
        <v>4</v>
      </c>
      <c r="AN8" s="5"/>
      <c r="AO8" s="6">
        <v>15</v>
      </c>
      <c r="AP8" s="5">
        <v>24</v>
      </c>
      <c r="AQ8" s="5">
        <v>51</v>
      </c>
      <c r="AR8" s="5">
        <v>115</v>
      </c>
      <c r="AS8" s="5">
        <v>5</v>
      </c>
      <c r="AT8" s="7">
        <f>((C8+G8+M8+S8/2+X8+AD8+AE8+AF8+AK8+AO8+AN8+AS8)/1.8+(A8+F8+H8+K8+AG8)/4)/2</f>
        <v>90.597222222222229</v>
      </c>
      <c r="AU8" s="7">
        <f ca="1">(B8+I8+J8+T8+D8+E8+L8+N8+O8+P8+Q8+R8+V8+W8+Y8+Z8+AA8+AB8+AC8+AH8+AI8+AJ8+AL8+AM8)/AU$6*100</f>
        <v>79.338842975206617</v>
      </c>
      <c r="AV8" s="7">
        <v>60.6</v>
      </c>
      <c r="AW8" s="7">
        <f>U8</f>
        <v>70</v>
      </c>
      <c r="AX8" s="8">
        <f ca="1">(AT8*0.15+AU8*0.3+AW8*0.1+(AP8+AQ8)*0.15+AR8*0.1+AV8*0.15)</f>
        <v>76.231236225895316</v>
      </c>
      <c r="AY8" s="9" t="s">
        <v>1</v>
      </c>
    </row>
    <row r="9" spans="1:51">
      <c r="A9" s="1">
        <v>89</v>
      </c>
      <c r="B9" s="2">
        <v>7</v>
      </c>
      <c r="C9" s="3">
        <v>20</v>
      </c>
      <c r="D9" s="2">
        <v>4</v>
      </c>
      <c r="E9" s="2">
        <v>4</v>
      </c>
      <c r="F9" s="1"/>
      <c r="G9" s="3">
        <v>12</v>
      </c>
      <c r="H9" s="1">
        <v>80</v>
      </c>
      <c r="I9" s="2">
        <v>8</v>
      </c>
      <c r="J9" s="2">
        <v>9</v>
      </c>
      <c r="K9" s="4">
        <v>80</v>
      </c>
      <c r="L9" s="2">
        <v>4</v>
      </c>
      <c r="M9" s="3">
        <v>20</v>
      </c>
      <c r="N9" s="2">
        <v>3</v>
      </c>
      <c r="O9" s="2">
        <v>4</v>
      </c>
      <c r="P9" s="2">
        <v>2</v>
      </c>
      <c r="Q9" s="2">
        <v>4</v>
      </c>
      <c r="R9" s="2">
        <v>4</v>
      </c>
      <c r="S9" s="3">
        <v>28</v>
      </c>
      <c r="T9" s="2">
        <v>5</v>
      </c>
      <c r="U9" s="2">
        <v>71</v>
      </c>
      <c r="V9" s="2">
        <v>3</v>
      </c>
      <c r="W9" s="2">
        <v>4</v>
      </c>
      <c r="X9" s="3">
        <v>20</v>
      </c>
      <c r="Y9" s="2">
        <v>3</v>
      </c>
      <c r="Z9" s="2">
        <v>5</v>
      </c>
      <c r="AA9" s="2">
        <v>1</v>
      </c>
      <c r="AB9" s="2">
        <v>1</v>
      </c>
      <c r="AC9" s="2">
        <f>4+5</f>
        <v>9</v>
      </c>
      <c r="AD9" s="3"/>
      <c r="AE9" s="3">
        <v>20</v>
      </c>
      <c r="AF9" s="3">
        <v>19.5</v>
      </c>
      <c r="AG9" s="4">
        <v>80</v>
      </c>
      <c r="AH9" s="5">
        <v>3.5</v>
      </c>
      <c r="AI9" s="5">
        <v>4</v>
      </c>
      <c r="AJ9" s="5">
        <v>6</v>
      </c>
      <c r="AK9" s="6">
        <v>20</v>
      </c>
      <c r="AL9" s="5">
        <v>4</v>
      </c>
      <c r="AM9" s="5">
        <v>4</v>
      </c>
      <c r="AN9" s="5">
        <v>3</v>
      </c>
      <c r="AO9" s="6">
        <v>11</v>
      </c>
      <c r="AP9" s="5">
        <v>31</v>
      </c>
      <c r="AQ9" s="5">
        <v>45.4</v>
      </c>
      <c r="AR9" s="5">
        <v>109</v>
      </c>
      <c r="AS9" s="5">
        <v>5</v>
      </c>
      <c r="AT9" s="7">
        <f>((C9+G9+M9+S9/2+X9+AD9+AE9+AF9+AK9+AO9+AN9+AS9)/1.8+(A9+F9+H9+K9+AG9)/4)/2</f>
        <v>86.819444444444443</v>
      </c>
      <c r="AU9" s="7">
        <f ca="1">(B9+I9+J9+T9+D9+E9+L9+N9+O9+P9+Q9+R9+V9+W9+Y9+Z9+AA9+AB9+AC9+AH9+AI9+AJ9+AL9+AM9)/AU$6*100</f>
        <v>87.190082644628092</v>
      </c>
      <c r="AV9" s="7">
        <v>65.599999999999994</v>
      </c>
      <c r="AW9" s="7">
        <f>U9</f>
        <v>71</v>
      </c>
      <c r="AX9" s="8">
        <f ca="1">(AT9*0.15+AU9*0.3+AW9*0.1+(AP9+AQ9)*0.15+AR9*0.1+AV9*0.15)</f>
        <v>78.479941460055102</v>
      </c>
      <c r="AY9" s="9" t="s">
        <v>1</v>
      </c>
    </row>
    <row r="10" spans="1:51">
      <c r="A10" s="1">
        <v>89</v>
      </c>
      <c r="B10" s="2">
        <v>8</v>
      </c>
      <c r="C10" s="3">
        <v>20</v>
      </c>
      <c r="D10" s="2">
        <v>4</v>
      </c>
      <c r="E10" s="2">
        <v>4</v>
      </c>
      <c r="F10" s="1"/>
      <c r="G10" s="3">
        <v>18.5</v>
      </c>
      <c r="H10" s="1">
        <v>100</v>
      </c>
      <c r="I10" s="2">
        <v>8</v>
      </c>
      <c r="J10" s="2">
        <v>9</v>
      </c>
      <c r="K10" s="4">
        <v>100</v>
      </c>
      <c r="L10" s="2">
        <v>4</v>
      </c>
      <c r="M10" s="3">
        <v>20</v>
      </c>
      <c r="N10" s="2">
        <v>4</v>
      </c>
      <c r="O10" s="2">
        <v>4</v>
      </c>
      <c r="P10" s="2">
        <v>4</v>
      </c>
      <c r="Q10" s="2">
        <v>4</v>
      </c>
      <c r="R10" s="9">
        <v>3.75</v>
      </c>
      <c r="S10" s="3">
        <v>32</v>
      </c>
      <c r="T10" s="9">
        <v>7</v>
      </c>
      <c r="U10" s="9">
        <v>72</v>
      </c>
      <c r="V10" s="2"/>
      <c r="W10" s="2">
        <v>4</v>
      </c>
      <c r="X10" s="3">
        <v>20</v>
      </c>
      <c r="Y10" s="2">
        <v>3</v>
      </c>
      <c r="Z10" s="2">
        <v>3</v>
      </c>
      <c r="AA10" s="2">
        <v>1</v>
      </c>
      <c r="AB10" s="9">
        <v>1</v>
      </c>
      <c r="AC10" s="9">
        <v>3</v>
      </c>
      <c r="AD10" s="3"/>
      <c r="AE10" s="3">
        <v>20</v>
      </c>
      <c r="AF10" s="3">
        <v>17</v>
      </c>
      <c r="AG10" s="4">
        <v>100</v>
      </c>
      <c r="AH10" s="5">
        <v>4</v>
      </c>
      <c r="AI10" s="2"/>
      <c r="AJ10" s="5">
        <v>6</v>
      </c>
      <c r="AK10" s="6">
        <v>20</v>
      </c>
      <c r="AL10" s="5"/>
      <c r="AM10" s="5">
        <v>4</v>
      </c>
      <c r="AN10" s="5"/>
      <c r="AO10" s="6">
        <v>14</v>
      </c>
      <c r="AP10" s="5">
        <v>20.5</v>
      </c>
      <c r="AQ10" s="5">
        <v>41.4</v>
      </c>
      <c r="AR10" s="5">
        <v>102</v>
      </c>
      <c r="AS10" s="5">
        <v>5</v>
      </c>
      <c r="AT10" s="7">
        <f>((C10+G10+M10+S10/2+X10+AD10+AE10+AF10+AK10+AO10+AN10+AS10)/1.8+(A10+F10+H10+K10+AG10)/4)/2</f>
        <v>95.986111111111114</v>
      </c>
      <c r="AU10" s="7">
        <f ca="1">(B10+I10+J10+T10+D10+E10+L10+N10+O10+P10+Q10+R10+V10+W10+Y10+Z10+AA10+AB10+AC10+AH10+AI10+AJ10+AL10+AM10)/AU$6*100</f>
        <v>76.652892561983464</v>
      </c>
      <c r="AV10" s="7">
        <v>75</v>
      </c>
      <c r="AW10" s="7">
        <f>U10</f>
        <v>72</v>
      </c>
      <c r="AX10" s="8">
        <f ca="1">(AT10*0.15+AU10*0.3+AW10*0.1+(AP10+AQ10)*0.15+AR10*0.1+AV10*0.15)</f>
        <v>75.32878443526171</v>
      </c>
      <c r="AY10" s="9" t="s">
        <v>1</v>
      </c>
    </row>
    <row r="11" spans="1:51">
      <c r="A11" s="1">
        <v>100</v>
      </c>
      <c r="B11" s="2">
        <v>6</v>
      </c>
      <c r="C11" s="3">
        <v>20</v>
      </c>
      <c r="D11" s="2">
        <v>4</v>
      </c>
      <c r="E11" s="2">
        <v>4</v>
      </c>
      <c r="F11" s="1"/>
      <c r="G11" s="6">
        <v>18</v>
      </c>
      <c r="H11" s="1">
        <v>80</v>
      </c>
      <c r="I11" s="2">
        <v>6</v>
      </c>
      <c r="J11" s="2">
        <v>9</v>
      </c>
      <c r="K11" s="4">
        <v>100</v>
      </c>
      <c r="L11" s="2">
        <v>4</v>
      </c>
      <c r="M11" s="3">
        <v>20</v>
      </c>
      <c r="N11" s="2">
        <v>4</v>
      </c>
      <c r="O11" s="2">
        <v>4</v>
      </c>
      <c r="P11" s="2">
        <v>3.5</v>
      </c>
      <c r="Q11" s="2">
        <v>4</v>
      </c>
      <c r="R11" s="2">
        <v>4</v>
      </c>
      <c r="S11" s="3">
        <v>15</v>
      </c>
      <c r="T11" s="2">
        <v>8</v>
      </c>
      <c r="U11" s="2">
        <v>73</v>
      </c>
      <c r="V11" s="2">
        <v>4</v>
      </c>
      <c r="W11" s="2">
        <v>4</v>
      </c>
      <c r="X11" s="3">
        <v>20</v>
      </c>
      <c r="Y11" s="2">
        <v>4</v>
      </c>
      <c r="Z11" s="2">
        <v>9</v>
      </c>
      <c r="AA11" s="2"/>
      <c r="AB11" s="2">
        <v>1</v>
      </c>
      <c r="AC11" s="2">
        <v>4</v>
      </c>
      <c r="AD11" s="3"/>
      <c r="AE11" s="3">
        <v>20</v>
      </c>
      <c r="AF11" s="3">
        <v>15</v>
      </c>
      <c r="AG11" s="4">
        <v>100</v>
      </c>
      <c r="AH11" s="2"/>
      <c r="AI11" s="5">
        <v>4</v>
      </c>
      <c r="AJ11" s="5">
        <v>9</v>
      </c>
      <c r="AK11" s="6">
        <v>20</v>
      </c>
      <c r="AL11" s="5">
        <v>4</v>
      </c>
      <c r="AM11" s="5">
        <v>4</v>
      </c>
      <c r="AN11" s="5">
        <v>2</v>
      </c>
      <c r="AO11" s="6">
        <v>12</v>
      </c>
      <c r="AP11" s="5">
        <v>22</v>
      </c>
      <c r="AQ11" s="5">
        <v>45.4</v>
      </c>
      <c r="AR11" s="5">
        <v>88</v>
      </c>
      <c r="AS11" s="5">
        <v>5</v>
      </c>
      <c r="AT11" s="7">
        <f>((C11+G11+M11+S11/2+X11+AD11+AE11+AF11+AK11+AO11+AN11+AS11)/1.8+(A11+F11+H11+K11+AG11)/4)/2</f>
        <v>91.805555555555557</v>
      </c>
      <c r="AU11" s="7">
        <f ca="1">(B11+I11+J11+T11+D11+E11+L11+N11+O11+P11+Q11+R11+V11+W11+Y11+Z11+AA11+AB11+AC11+AH11+AI11+AJ11+AL11+AM11)/AU$6*100</f>
        <v>88.84297520661157</v>
      </c>
      <c r="AV11" s="7">
        <v>81</v>
      </c>
      <c r="AW11" s="7">
        <f>U11</f>
        <v>73</v>
      </c>
      <c r="AX11" s="8">
        <f ca="1">(AT11*0.15+AU11*0.3+AW11*0.1+(AP11+AQ11)*0.15+AR11*0.1+AV11*0.15)</f>
        <v>78.783725895316806</v>
      </c>
      <c r="AY11" s="9" t="s">
        <v>1</v>
      </c>
    </row>
    <row r="12" spans="1:51">
      <c r="A12" s="1">
        <v>88</v>
      </c>
      <c r="B12" s="2"/>
      <c r="C12" s="3">
        <v>20</v>
      </c>
      <c r="D12" s="2">
        <v>4</v>
      </c>
      <c r="E12" s="2">
        <v>4</v>
      </c>
      <c r="F12" s="1">
        <v>64</v>
      </c>
      <c r="G12" s="3">
        <v>16.5</v>
      </c>
      <c r="H12" s="1">
        <v>100</v>
      </c>
      <c r="I12" s="2">
        <v>4</v>
      </c>
      <c r="J12" s="2"/>
      <c r="K12" s="4">
        <v>80</v>
      </c>
      <c r="L12" s="9">
        <v>4</v>
      </c>
      <c r="M12" s="3">
        <v>20</v>
      </c>
      <c r="N12" s="2">
        <v>4</v>
      </c>
      <c r="O12" s="2">
        <v>3</v>
      </c>
      <c r="P12" s="2">
        <v>1.5</v>
      </c>
      <c r="Q12" s="2"/>
      <c r="R12" s="9">
        <v>4</v>
      </c>
      <c r="S12" s="3">
        <v>34</v>
      </c>
      <c r="T12" s="9">
        <v>8</v>
      </c>
      <c r="U12" s="9">
        <v>73</v>
      </c>
      <c r="V12" s="9">
        <v>4</v>
      </c>
      <c r="W12" s="9">
        <v>4</v>
      </c>
      <c r="X12" s="3">
        <v>20</v>
      </c>
      <c r="Y12" s="9">
        <v>3.5</v>
      </c>
      <c r="Z12" s="9">
        <v>9</v>
      </c>
      <c r="AA12" s="9"/>
      <c r="AB12" s="9">
        <v>1</v>
      </c>
      <c r="AC12" s="9">
        <v>4</v>
      </c>
      <c r="AD12" s="3">
        <v>12.5</v>
      </c>
      <c r="AE12" s="3">
        <v>20</v>
      </c>
      <c r="AF12" s="3">
        <v>15</v>
      </c>
      <c r="AG12" s="4"/>
      <c r="AH12" s="5">
        <v>4</v>
      </c>
      <c r="AI12" s="5">
        <v>4</v>
      </c>
      <c r="AJ12" s="5">
        <v>10</v>
      </c>
      <c r="AK12" s="6">
        <v>20</v>
      </c>
      <c r="AL12" s="5">
        <v>4</v>
      </c>
      <c r="AM12" s="5">
        <v>4</v>
      </c>
      <c r="AN12" s="5">
        <v>0</v>
      </c>
      <c r="AO12" s="6"/>
      <c r="AP12" s="5">
        <v>34</v>
      </c>
      <c r="AQ12" s="5">
        <v>53</v>
      </c>
      <c r="AR12" s="5">
        <v>121</v>
      </c>
      <c r="AS12" s="5">
        <v>5</v>
      </c>
      <c r="AT12" s="7">
        <f>((C12+G12+M12+S12/2+X12+AD12+AE12+AF12+AK12+AO12+AN12+AS12)/1.8+(A12+F12+H12+K12+AG12)/4)/2</f>
        <v>87.611111111111114</v>
      </c>
      <c r="AU12" s="7">
        <f ca="1">(B12+I12+J12+T12+D12+E12+L12+N12+O12+P12+Q12+R12+V12+W12+Y12+Z12+AA12+AB12+AC12+AH12+AI12+AJ12+AL12+AM12)/AU$6*100</f>
        <v>72.727272727272734</v>
      </c>
      <c r="AV12" s="7">
        <v>83.8</v>
      </c>
      <c r="AW12" s="7">
        <f>U12</f>
        <v>73</v>
      </c>
      <c r="AX12" s="8">
        <f ca="1">(AT12*0.15+AU12*0.3+AW12*0.1+(AP12+AQ12)*0.15+AR12*0.1+AV12*0.15)</f>
        <v>79.979848484848475</v>
      </c>
      <c r="AY12" s="9" t="s">
        <v>2</v>
      </c>
    </row>
    <row r="13" spans="1:51">
      <c r="A13" s="1"/>
      <c r="B13" s="2">
        <v>6</v>
      </c>
      <c r="C13" s="3">
        <v>20</v>
      </c>
      <c r="D13" s="2">
        <v>4</v>
      </c>
      <c r="E13" s="2">
        <v>4</v>
      </c>
      <c r="F13" s="1">
        <v>80</v>
      </c>
      <c r="G13" s="3">
        <v>16.5</v>
      </c>
      <c r="H13" s="1">
        <v>80</v>
      </c>
      <c r="I13" s="2">
        <v>6</v>
      </c>
      <c r="J13" s="2">
        <v>10</v>
      </c>
      <c r="K13" s="4">
        <v>100</v>
      </c>
      <c r="L13" s="2">
        <v>4</v>
      </c>
      <c r="M13" s="3">
        <v>20</v>
      </c>
      <c r="N13" s="2">
        <v>4</v>
      </c>
      <c r="O13" s="2">
        <v>4</v>
      </c>
      <c r="P13" s="2">
        <v>3.5</v>
      </c>
      <c r="Q13" s="2">
        <v>4</v>
      </c>
      <c r="R13" s="2">
        <v>2</v>
      </c>
      <c r="S13" s="3">
        <v>29.5</v>
      </c>
      <c r="T13" s="2">
        <v>9</v>
      </c>
      <c r="U13" s="2">
        <v>74</v>
      </c>
      <c r="V13" s="2">
        <v>4</v>
      </c>
      <c r="W13" s="2"/>
      <c r="X13" s="3">
        <v>20</v>
      </c>
      <c r="Y13" s="2">
        <v>4</v>
      </c>
      <c r="Z13" s="2">
        <v>4.5</v>
      </c>
      <c r="AA13" s="2">
        <v>1</v>
      </c>
      <c r="AB13" s="9">
        <v>1</v>
      </c>
      <c r="AC13" s="9">
        <v>3</v>
      </c>
      <c r="AD13" s="3"/>
      <c r="AE13" s="3">
        <v>20</v>
      </c>
      <c r="AF13" s="3">
        <v>19.5</v>
      </c>
      <c r="AG13" s="4">
        <v>90</v>
      </c>
      <c r="AH13" s="5">
        <v>4</v>
      </c>
      <c r="AI13" s="2"/>
      <c r="AJ13" s="5">
        <v>9</v>
      </c>
      <c r="AK13" s="6">
        <v>20</v>
      </c>
      <c r="AL13" s="5">
        <v>4</v>
      </c>
      <c r="AM13" s="5">
        <v>4</v>
      </c>
      <c r="AN13" s="5">
        <v>0</v>
      </c>
      <c r="AO13" s="6">
        <v>12</v>
      </c>
      <c r="AP13" s="5">
        <v>39</v>
      </c>
      <c r="AQ13" s="5">
        <v>52.8</v>
      </c>
      <c r="AR13" s="5">
        <v>111.5</v>
      </c>
      <c r="AS13" s="5">
        <v>5</v>
      </c>
      <c r="AT13" s="7">
        <f>((C13+G13+M13+S13/2+X13+AD13+AE13+AF13+AK13+AO13+AN13+AS13)/1.8+(A13+F13+H13+K13+AG13)/4)/2</f>
        <v>90.347222222222229</v>
      </c>
      <c r="AU13" s="7">
        <f ca="1">(B13+I13+J13+T13+D13+E13+L13+N13+O13+P13+Q13+R13+V13+W13+Y13+Z13+AA13+AB13+AC13+AH13+AI13+AJ13+AL13+AM13)/AU$6*100</f>
        <v>81.818181818181827</v>
      </c>
      <c r="AV13" s="7">
        <v>84</v>
      </c>
      <c r="AW13" s="7">
        <f>U13</f>
        <v>74</v>
      </c>
      <c r="AX13" s="8">
        <f ca="1">(AT13*0.15+AU13*0.3+AW13*0.1+(AP13+AQ13)*0.15+AR13*0.1+AV13*0.15)</f>
        <v>83.017537878787877</v>
      </c>
      <c r="AY13" s="9" t="s">
        <v>2</v>
      </c>
    </row>
    <row r="14" spans="1:51">
      <c r="A14" s="1">
        <v>89</v>
      </c>
      <c r="B14" s="2">
        <v>7</v>
      </c>
      <c r="C14" s="3">
        <v>20</v>
      </c>
      <c r="D14" s="2">
        <v>4</v>
      </c>
      <c r="E14" s="2">
        <v>4</v>
      </c>
      <c r="F14" s="1">
        <v>85</v>
      </c>
      <c r="G14" s="3">
        <v>17.5</v>
      </c>
      <c r="H14" s="1">
        <v>80</v>
      </c>
      <c r="I14" s="2">
        <v>8</v>
      </c>
      <c r="J14" s="2">
        <v>10</v>
      </c>
      <c r="K14" s="4">
        <v>80</v>
      </c>
      <c r="L14" s="2">
        <v>4</v>
      </c>
      <c r="M14" s="3">
        <v>20</v>
      </c>
      <c r="N14" s="2">
        <v>4</v>
      </c>
      <c r="O14" s="2">
        <v>4</v>
      </c>
      <c r="P14" s="2">
        <v>3</v>
      </c>
      <c r="Q14" s="2">
        <v>4</v>
      </c>
      <c r="R14" s="2">
        <v>4</v>
      </c>
      <c r="S14" s="3">
        <v>37</v>
      </c>
      <c r="T14" s="2">
        <v>10</v>
      </c>
      <c r="U14" s="2">
        <v>75</v>
      </c>
      <c r="V14" s="2">
        <v>4</v>
      </c>
      <c r="W14" s="2">
        <v>4</v>
      </c>
      <c r="X14" s="3">
        <v>20</v>
      </c>
      <c r="Y14" s="2">
        <v>4</v>
      </c>
      <c r="Z14" s="2">
        <v>4</v>
      </c>
      <c r="AA14" s="2">
        <v>1</v>
      </c>
      <c r="AB14" s="9">
        <v>1</v>
      </c>
      <c r="AC14" s="9">
        <v>3</v>
      </c>
      <c r="AD14" s="3"/>
      <c r="AE14" s="3">
        <v>20</v>
      </c>
      <c r="AF14" s="3">
        <v>19.5</v>
      </c>
      <c r="AG14" s="4"/>
      <c r="AH14" s="5">
        <v>4</v>
      </c>
      <c r="AI14" s="5">
        <v>4</v>
      </c>
      <c r="AJ14" s="5">
        <v>10</v>
      </c>
      <c r="AK14" s="6">
        <v>20</v>
      </c>
      <c r="AL14" s="5">
        <v>4</v>
      </c>
      <c r="AM14" s="5">
        <v>4</v>
      </c>
      <c r="AN14" s="5"/>
      <c r="AO14" s="6">
        <v>14</v>
      </c>
      <c r="AP14" s="5">
        <v>24</v>
      </c>
      <c r="AQ14" s="5">
        <v>52.8</v>
      </c>
      <c r="AR14" s="5">
        <v>91.5</v>
      </c>
      <c r="AS14" s="5">
        <v>5</v>
      </c>
      <c r="AT14" s="7">
        <f>((C14+G14+M14+S14/2+X14+AD14+AE14+AF14+AK14+AO14+AN14+AS14)/1.8+(A14+F14+H14+K14+AG14)/4)/2</f>
        <v>90.222222222222229</v>
      </c>
      <c r="AU14" s="7">
        <f ca="1">(B14+I14+J14+T14+D14+E14+L14+N14+O14+P14+Q14+R14+V14+W14+Y14+Z14+AA14+AB14+AC14+AH14+AI14+AJ14+AL14+AM14)/AU$6*100</f>
        <v>93.388429752066116</v>
      </c>
      <c r="AV14" s="7">
        <v>65.3</v>
      </c>
      <c r="AW14" s="7">
        <f>U14</f>
        <v>75</v>
      </c>
      <c r="AX14" s="8">
        <f ca="1">(AT14*0.15+AU14*0.3+AW14*0.1+(AP14+AQ14)*0.15+AR14*0.1+AV14*0.15)</f>
        <v>79.514862258953173</v>
      </c>
      <c r="AY14" s="9" t="s">
        <v>2</v>
      </c>
    </row>
    <row r="15" spans="1:51">
      <c r="A15" s="1">
        <v>100</v>
      </c>
      <c r="B15" s="2">
        <v>5</v>
      </c>
      <c r="C15" s="3">
        <v>20</v>
      </c>
      <c r="D15" s="2">
        <v>4</v>
      </c>
      <c r="E15" s="2">
        <v>4</v>
      </c>
      <c r="F15" s="1"/>
      <c r="G15" s="3">
        <v>17</v>
      </c>
      <c r="H15" s="1">
        <v>100</v>
      </c>
      <c r="I15" s="2">
        <v>7</v>
      </c>
      <c r="J15" s="2">
        <v>8</v>
      </c>
      <c r="K15" s="4">
        <v>80</v>
      </c>
      <c r="L15" s="2">
        <v>4</v>
      </c>
      <c r="M15" s="3">
        <v>20</v>
      </c>
      <c r="N15" s="2"/>
      <c r="O15" s="2"/>
      <c r="P15" s="2">
        <v>4</v>
      </c>
      <c r="Q15" s="2">
        <v>4</v>
      </c>
      <c r="R15" s="2">
        <v>4</v>
      </c>
      <c r="S15" s="3">
        <v>32.5</v>
      </c>
      <c r="T15" s="2"/>
      <c r="U15" s="2">
        <v>76</v>
      </c>
      <c r="V15" s="2">
        <v>4</v>
      </c>
      <c r="W15" s="2">
        <v>4</v>
      </c>
      <c r="X15" s="3">
        <v>20</v>
      </c>
      <c r="Y15" s="2">
        <v>4</v>
      </c>
      <c r="Z15" s="2">
        <v>9</v>
      </c>
      <c r="AA15" s="2">
        <v>2</v>
      </c>
      <c r="AB15" s="2">
        <v>1</v>
      </c>
      <c r="AC15" s="2">
        <v>4</v>
      </c>
      <c r="AD15" s="3">
        <v>12</v>
      </c>
      <c r="AE15" s="3">
        <v>18</v>
      </c>
      <c r="AF15" s="3">
        <v>18</v>
      </c>
      <c r="AG15" s="4">
        <v>80</v>
      </c>
      <c r="AH15" s="5">
        <v>3.5</v>
      </c>
      <c r="AI15" s="5">
        <v>4</v>
      </c>
      <c r="AJ15" s="5">
        <v>9</v>
      </c>
      <c r="AK15" s="6"/>
      <c r="AL15" s="5">
        <v>4</v>
      </c>
      <c r="AM15" s="5">
        <v>4</v>
      </c>
      <c r="AN15" s="5">
        <v>4</v>
      </c>
      <c r="AO15" s="6">
        <v>12</v>
      </c>
      <c r="AP15" s="5">
        <v>24.25</v>
      </c>
      <c r="AQ15" s="5">
        <v>49.4</v>
      </c>
      <c r="AR15" s="5">
        <v>91</v>
      </c>
      <c r="AS15" s="5">
        <v>5</v>
      </c>
      <c r="AT15" s="7">
        <f>((C15+G15+M15+S15/2+X15+AD15+AE15+AF15+AK15+AO15+AN15+AS15)/1.8+(A15+F15+H15+K15+AG15)/4)/2</f>
        <v>90.069444444444443</v>
      </c>
      <c r="AU15" s="7">
        <f ca="1">(B15+I15+J15+T15+D15+E15+L15+N15+O15+P15+Q15+R15+V15+W15+Y15+Z15+AA15+AB15+AC15+AH15+AI15+AJ15+AL15+AM15)/AU$6*100</f>
        <v>79.752066115702476</v>
      </c>
      <c r="AV15" s="7">
        <v>88</v>
      </c>
      <c r="AW15" s="7">
        <f>U15</f>
        <v>76</v>
      </c>
      <c r="AX15" s="8">
        <f ca="1">(AT15*0.15+AU15*0.3+AW15*0.1+(AP15+AQ15)*0.15+AR15*0.1+AV15*0.15)</f>
        <v>78.383536501377407</v>
      </c>
      <c r="AY15" s="9" t="s">
        <v>1</v>
      </c>
    </row>
    <row r="16" spans="1:51">
      <c r="A16" s="1">
        <v>100</v>
      </c>
      <c r="B16" s="2">
        <v>6</v>
      </c>
      <c r="C16" s="3">
        <v>20</v>
      </c>
      <c r="D16" s="2">
        <v>4</v>
      </c>
      <c r="E16" s="2">
        <v>4</v>
      </c>
      <c r="F16" s="1">
        <v>76</v>
      </c>
      <c r="G16" s="3">
        <v>18</v>
      </c>
      <c r="H16" s="1"/>
      <c r="I16" s="2">
        <v>9</v>
      </c>
      <c r="J16" s="2">
        <v>8</v>
      </c>
      <c r="K16" s="4">
        <v>100</v>
      </c>
      <c r="L16" s="2">
        <v>4</v>
      </c>
      <c r="M16" s="3">
        <v>20</v>
      </c>
      <c r="N16" s="2">
        <v>4</v>
      </c>
      <c r="O16" s="2">
        <v>4</v>
      </c>
      <c r="P16" s="2">
        <v>3.5</v>
      </c>
      <c r="Q16" s="2">
        <v>4</v>
      </c>
      <c r="R16" s="2">
        <v>4</v>
      </c>
      <c r="S16" s="3">
        <v>33.5</v>
      </c>
      <c r="T16" s="2">
        <v>9</v>
      </c>
      <c r="U16" s="2">
        <v>78</v>
      </c>
      <c r="V16" s="2">
        <v>4</v>
      </c>
      <c r="W16" s="2">
        <v>4</v>
      </c>
      <c r="X16" s="3">
        <v>20</v>
      </c>
      <c r="Y16" s="2">
        <v>3.75</v>
      </c>
      <c r="Z16" s="2">
        <v>5</v>
      </c>
      <c r="AA16" s="2">
        <v>2</v>
      </c>
      <c r="AB16" s="9">
        <v>1</v>
      </c>
      <c r="AC16" s="9">
        <v>2</v>
      </c>
      <c r="AD16" s="3"/>
      <c r="AE16" s="3">
        <v>20</v>
      </c>
      <c r="AF16" s="3">
        <v>15</v>
      </c>
      <c r="AG16" s="4">
        <v>90</v>
      </c>
      <c r="AH16" s="5">
        <v>5</v>
      </c>
      <c r="AI16" s="5">
        <v>4</v>
      </c>
      <c r="AJ16" s="5">
        <v>10</v>
      </c>
      <c r="AK16" s="6">
        <v>20</v>
      </c>
      <c r="AL16" s="5">
        <v>4</v>
      </c>
      <c r="AM16" s="5">
        <v>4</v>
      </c>
      <c r="AN16" s="5">
        <v>7</v>
      </c>
      <c r="AO16" s="6">
        <v>13</v>
      </c>
      <c r="AP16" s="5">
        <v>30</v>
      </c>
      <c r="AQ16" s="5">
        <v>51.2</v>
      </c>
      <c r="AR16" s="5">
        <v>123.5</v>
      </c>
      <c r="AS16" s="5">
        <v>5</v>
      </c>
      <c r="AT16" s="7">
        <f>((C16+G16+M16+S16/2+X16+AD16+AE16+AF16+AK16+AO16+AN16+AS16)/1.8+(A16+F16+H16+K16+AG16)/4)/2</f>
        <v>94.291666666666657</v>
      </c>
      <c r="AU16" s="7">
        <f ca="1">(B16+I16+J16+T16+D16+E16+L16+N16+O16+P16+Q16+R16+V16+W16+Y16+Z16+AA16+AB16+AC16+AH16+AI16+AJ16+AL16+AM16)/AU$6*100</f>
        <v>92.768595041322314</v>
      </c>
      <c r="AV16" s="7">
        <v>90</v>
      </c>
      <c r="AW16" s="7">
        <f>U16</f>
        <v>78</v>
      </c>
      <c r="AX16" s="8">
        <f ca="1">(AT16*0.15+AU16*0.3+AW16*0.1+(AP16+AQ16)*0.15+AR16*0.1+AV16*0.15)</f>
        <v>87.804328512396694</v>
      </c>
      <c r="AY16" s="9" t="s">
        <v>2</v>
      </c>
    </row>
    <row r="17" spans="1:51">
      <c r="A17" s="1">
        <v>56</v>
      </c>
      <c r="B17" s="2">
        <v>5</v>
      </c>
      <c r="C17" s="3">
        <v>20</v>
      </c>
      <c r="D17" s="2">
        <v>4</v>
      </c>
      <c r="E17" s="2">
        <v>3.5</v>
      </c>
      <c r="F17" s="1">
        <v>66</v>
      </c>
      <c r="G17" s="3">
        <v>14</v>
      </c>
      <c r="H17" s="1">
        <v>60</v>
      </c>
      <c r="I17" s="2">
        <v>8</v>
      </c>
      <c r="J17" s="2">
        <v>7</v>
      </c>
      <c r="K17" s="4"/>
      <c r="L17" s="2">
        <v>4</v>
      </c>
      <c r="M17" s="3">
        <v>20</v>
      </c>
      <c r="N17" s="2"/>
      <c r="O17" s="2"/>
      <c r="P17" s="2">
        <v>3</v>
      </c>
      <c r="Q17" s="2">
        <v>4</v>
      </c>
      <c r="R17" s="2">
        <v>3.75</v>
      </c>
      <c r="S17" s="3">
        <v>29</v>
      </c>
      <c r="T17" s="2">
        <v>7</v>
      </c>
      <c r="U17" s="2">
        <v>79</v>
      </c>
      <c r="V17" s="2"/>
      <c r="W17" s="2"/>
      <c r="X17" s="3"/>
      <c r="Y17" s="2"/>
      <c r="Z17" s="2"/>
      <c r="AA17" s="2">
        <v>1</v>
      </c>
      <c r="AB17" s="2"/>
      <c r="AC17" s="2"/>
      <c r="AD17" s="3">
        <v>15.5</v>
      </c>
      <c r="AE17" s="3">
        <v>20</v>
      </c>
      <c r="AF17" s="3">
        <v>20</v>
      </c>
      <c r="AG17" s="4">
        <v>80</v>
      </c>
      <c r="AH17" s="5">
        <v>4</v>
      </c>
      <c r="AI17" s="5">
        <v>4</v>
      </c>
      <c r="AJ17" s="2"/>
      <c r="AK17" s="6">
        <v>20</v>
      </c>
      <c r="AL17" s="5">
        <v>4</v>
      </c>
      <c r="AM17" s="5">
        <v>4</v>
      </c>
      <c r="AN17" s="5"/>
      <c r="AO17" s="6">
        <v>10</v>
      </c>
      <c r="AP17" s="5">
        <v>26</v>
      </c>
      <c r="AQ17" s="5">
        <v>43</v>
      </c>
      <c r="AR17" s="5">
        <v>122</v>
      </c>
      <c r="AS17" s="5">
        <v>5</v>
      </c>
      <c r="AT17" s="7">
        <f>((C17+G17+M17+S17/2+X17+AD17+AE17+AF17+AK17+AO17+AN17+AS17)/1.8+(A17+F17+H17+K17+AG17)/4)/2</f>
        <v>76.916666666666657</v>
      </c>
      <c r="AU17" s="7">
        <f ca="1">(B17+I17+J17+T17+D17+E17+L17+N17+O17+P17+Q17+R17+V17+W17+Y17+Z17+AA17+AB17+AC17+AH17+AI17+AJ17+AL17+AM17)/AU$6*100</f>
        <v>54.752066115702483</v>
      </c>
      <c r="AV17" s="7">
        <v>71.400000000000006</v>
      </c>
      <c r="AW17" s="7">
        <f>U17</f>
        <v>79</v>
      </c>
      <c r="AX17" s="8">
        <f ca="1">(AT17*0.15+AU17*0.3+AW17*0.1+(AP17+AQ17)*0.15+AR17*0.1+AV17*0.15)</f>
        <v>69.123119834710749</v>
      </c>
      <c r="AY17" s="2" t="s">
        <v>4</v>
      </c>
    </row>
    <row r="18" spans="1:51">
      <c r="A18" s="1">
        <v>100</v>
      </c>
      <c r="B18" s="2">
        <v>5</v>
      </c>
      <c r="C18" s="3">
        <v>20</v>
      </c>
      <c r="D18" s="2">
        <v>4</v>
      </c>
      <c r="E18" s="2">
        <v>4</v>
      </c>
      <c r="F18" s="1">
        <v>96</v>
      </c>
      <c r="G18" s="3">
        <v>19</v>
      </c>
      <c r="H18" s="1">
        <v>100</v>
      </c>
      <c r="I18" s="2">
        <v>7</v>
      </c>
      <c r="J18" s="2">
        <v>10</v>
      </c>
      <c r="K18" s="4">
        <v>100</v>
      </c>
      <c r="L18" s="2">
        <v>4</v>
      </c>
      <c r="M18" s="3">
        <v>20</v>
      </c>
      <c r="N18" s="2">
        <v>4</v>
      </c>
      <c r="O18" s="2">
        <v>4</v>
      </c>
      <c r="P18" s="2">
        <v>1</v>
      </c>
      <c r="Q18" s="2">
        <v>4</v>
      </c>
      <c r="R18" s="9">
        <v>4</v>
      </c>
      <c r="S18" s="3">
        <v>36</v>
      </c>
      <c r="T18" s="9">
        <v>8</v>
      </c>
      <c r="U18" s="9">
        <v>81</v>
      </c>
      <c r="V18" s="2">
        <v>4</v>
      </c>
      <c r="W18" s="2">
        <v>4</v>
      </c>
      <c r="X18" s="3">
        <v>20</v>
      </c>
      <c r="Y18" s="2">
        <v>4</v>
      </c>
      <c r="Z18" s="2">
        <v>5</v>
      </c>
      <c r="AA18" s="2">
        <v>1</v>
      </c>
      <c r="AB18" s="9">
        <v>1</v>
      </c>
      <c r="AC18" s="9">
        <v>3</v>
      </c>
      <c r="AD18" s="3"/>
      <c r="AE18" s="3">
        <v>20</v>
      </c>
      <c r="AF18" s="3">
        <v>18</v>
      </c>
      <c r="AG18" s="4"/>
      <c r="AH18" s="5">
        <v>4</v>
      </c>
      <c r="AI18" s="5">
        <v>4</v>
      </c>
      <c r="AJ18" s="5">
        <v>9</v>
      </c>
      <c r="AK18" s="6">
        <v>20</v>
      </c>
      <c r="AL18" s="5">
        <v>4</v>
      </c>
      <c r="AM18" s="5">
        <v>4</v>
      </c>
      <c r="AN18" s="5">
        <v>10</v>
      </c>
      <c r="AO18" s="6">
        <v>11</v>
      </c>
      <c r="AP18" s="5"/>
      <c r="AQ18" s="5">
        <v>54</v>
      </c>
      <c r="AR18" s="5">
        <v>136</v>
      </c>
      <c r="AS18" s="5">
        <v>5</v>
      </c>
      <c r="AT18" s="7">
        <f>((C18+G18+M18+S18/2+X18+AD18+AE18+AF18+AK18+AO18+AN18+AS18)/1.8+(A18+F18+H18+K18+AG18)/4)/2</f>
        <v>99.777777777777771</v>
      </c>
      <c r="AU18" s="7">
        <f ca="1">(B18+I18+J18+T18+D18+E18+L18+N18+O18+P18+Q18+R18+V18+W18+Y18+Z18+AA18+AB18+AC18+AH18+AI18+AJ18+AL18+AM18)/AU$6*100</f>
        <v>87.603305785123965</v>
      </c>
      <c r="AV18" s="7">
        <v>87.4</v>
      </c>
      <c r="AW18" s="7">
        <f>U18</f>
        <v>81</v>
      </c>
      <c r="AX18" s="8">
        <f ca="1">(AT18*0.15+AU18*0.3+AW18*0.1+(AP18+AQ18)*0.15+AR18*0.1+AV18*0.15)</f>
        <v>84.157658402203865</v>
      </c>
      <c r="AY18" s="9" t="s">
        <v>2</v>
      </c>
    </row>
    <row r="19" spans="1:51">
      <c r="A19" s="1"/>
      <c r="B19" s="2">
        <v>7</v>
      </c>
      <c r="C19" s="3">
        <v>20</v>
      </c>
      <c r="D19" s="2">
        <v>4</v>
      </c>
      <c r="E19" s="2">
        <v>4</v>
      </c>
      <c r="F19" s="1">
        <v>71</v>
      </c>
      <c r="G19" s="3">
        <v>19</v>
      </c>
      <c r="H19" s="1">
        <v>80</v>
      </c>
      <c r="I19" s="2">
        <v>7</v>
      </c>
      <c r="J19" s="2">
        <v>9</v>
      </c>
      <c r="K19" s="4">
        <v>80</v>
      </c>
      <c r="L19" s="2">
        <v>4</v>
      </c>
      <c r="M19" s="3">
        <v>20</v>
      </c>
      <c r="N19" s="2">
        <v>4</v>
      </c>
      <c r="O19" s="2">
        <v>4</v>
      </c>
      <c r="P19" s="2">
        <v>3</v>
      </c>
      <c r="Q19" s="2">
        <v>4</v>
      </c>
      <c r="R19" s="2">
        <v>4</v>
      </c>
      <c r="S19" s="3">
        <v>36</v>
      </c>
      <c r="T19" s="2">
        <v>8</v>
      </c>
      <c r="U19" s="2">
        <v>81</v>
      </c>
      <c r="V19" s="2">
        <v>4</v>
      </c>
      <c r="W19" s="2">
        <v>4</v>
      </c>
      <c r="X19" s="3">
        <v>20</v>
      </c>
      <c r="Y19" s="2">
        <v>4</v>
      </c>
      <c r="Z19" s="2">
        <v>4</v>
      </c>
      <c r="AA19" s="2">
        <v>1</v>
      </c>
      <c r="AB19" s="9">
        <v>1</v>
      </c>
      <c r="AC19" s="9">
        <v>3</v>
      </c>
      <c r="AD19" s="3"/>
      <c r="AE19" s="3">
        <v>20</v>
      </c>
      <c r="AF19" s="3">
        <v>20</v>
      </c>
      <c r="AG19" s="4">
        <v>80</v>
      </c>
      <c r="AH19" s="5">
        <v>4</v>
      </c>
      <c r="AI19" s="5">
        <v>4</v>
      </c>
      <c r="AJ19" s="5">
        <v>10</v>
      </c>
      <c r="AK19" s="6">
        <v>20</v>
      </c>
      <c r="AL19" s="5">
        <v>4</v>
      </c>
      <c r="AM19" s="5">
        <v>4</v>
      </c>
      <c r="AN19" s="5">
        <v>5</v>
      </c>
      <c r="AO19" s="6">
        <v>14</v>
      </c>
      <c r="AP19" s="5">
        <v>39</v>
      </c>
      <c r="AQ19" s="5">
        <v>44.4</v>
      </c>
      <c r="AR19" s="5">
        <v>123</v>
      </c>
      <c r="AS19" s="5">
        <v>5</v>
      </c>
      <c r="AT19" s="7">
        <f>((C19+G19+M19+S19/2+X19+AD19+AE19+AF19+AK19+AO19+AN19+AS19)/1.8+(A19+F19+H19+K19+AG19)/4)/2</f>
        <v>89.152777777777771</v>
      </c>
      <c r="AU19" s="7">
        <f ca="1">(B19+I19+J19+T19+D19+E19+L19+N19+O19+P19+Q19+R19+V19+W19+Y19+Z19+AA19+AB19+AC19+AH19+AI19+AJ19+AL19+AM19)/AU$6*100</f>
        <v>90.082644628099175</v>
      </c>
      <c r="AV19" s="7">
        <v>86.5</v>
      </c>
      <c r="AW19" s="7">
        <f>U19</f>
        <v>81</v>
      </c>
      <c r="AX19" s="8">
        <f ca="1">(AT19*0.15+AU19*0.3+AW19*0.1+(AP19+AQ19)*0.15+AR19*0.1+AV19*0.15)</f>
        <v>86.282710055096416</v>
      </c>
      <c r="AY19" s="9" t="s">
        <v>2</v>
      </c>
    </row>
    <row r="20" spans="1:51">
      <c r="A20" s="1">
        <v>100</v>
      </c>
      <c r="B20" s="2">
        <v>7</v>
      </c>
      <c r="C20" s="3">
        <v>20</v>
      </c>
      <c r="D20" s="2">
        <v>4</v>
      </c>
      <c r="E20" s="2">
        <v>4</v>
      </c>
      <c r="F20" s="1">
        <v>56</v>
      </c>
      <c r="G20" s="3">
        <v>15.5</v>
      </c>
      <c r="H20" s="1">
        <v>80</v>
      </c>
      <c r="I20" s="2">
        <v>9</v>
      </c>
      <c r="J20" s="2">
        <v>10</v>
      </c>
      <c r="K20" s="4"/>
      <c r="L20" s="2">
        <v>4</v>
      </c>
      <c r="M20" s="3">
        <v>20</v>
      </c>
      <c r="N20" s="2">
        <v>4</v>
      </c>
      <c r="O20" s="2">
        <v>4</v>
      </c>
      <c r="P20" s="2">
        <v>3</v>
      </c>
      <c r="Q20" s="2">
        <v>4</v>
      </c>
      <c r="R20" s="2">
        <v>4</v>
      </c>
      <c r="S20" s="3">
        <v>37</v>
      </c>
      <c r="T20" s="2">
        <v>9</v>
      </c>
      <c r="U20" s="2">
        <v>82</v>
      </c>
      <c r="V20" s="2">
        <v>4</v>
      </c>
      <c r="W20" s="2">
        <v>4</v>
      </c>
      <c r="X20" s="3">
        <v>20</v>
      </c>
      <c r="Y20" s="2">
        <v>4</v>
      </c>
      <c r="Z20" s="2">
        <v>3</v>
      </c>
      <c r="AA20" s="2"/>
      <c r="AB20" s="9">
        <v>1</v>
      </c>
      <c r="AC20" s="9">
        <v>2</v>
      </c>
      <c r="AD20" s="3"/>
      <c r="AE20" s="3">
        <v>20</v>
      </c>
      <c r="AF20" s="3">
        <v>16</v>
      </c>
      <c r="AG20" s="4">
        <v>70</v>
      </c>
      <c r="AH20" s="5">
        <v>5</v>
      </c>
      <c r="AI20" s="5">
        <v>4</v>
      </c>
      <c r="AJ20" s="5">
        <v>10</v>
      </c>
      <c r="AK20" s="6">
        <v>20</v>
      </c>
      <c r="AL20" s="5">
        <v>4</v>
      </c>
      <c r="AM20" s="5">
        <v>4</v>
      </c>
      <c r="AN20" s="5"/>
      <c r="AO20" s="6">
        <v>12</v>
      </c>
      <c r="AP20" s="5">
        <v>32</v>
      </c>
      <c r="AQ20" s="5">
        <v>48</v>
      </c>
      <c r="AR20" s="5">
        <v>115</v>
      </c>
      <c r="AS20" s="5">
        <v>5</v>
      </c>
      <c r="AT20" s="7">
        <f>((C20+G20+M20+S20/2+X20+AD20+AE20+AF20+AK20+AO20+AN20+AS20)/1.8+(A20+F20+H20+K20+AG20)/4)/2</f>
        <v>84.638888888888886</v>
      </c>
      <c r="AU20" s="7">
        <f ca="1">(B20+I20+J20+T20+D20+E20+L20+N20+O20+P20+Q20+R20+V20+W20+Y20+Z20+AA20+AB20+AC20+AH20+AI20+AJ20+AL20+AM20)/AU$6*100</f>
        <v>91.735537190082653</v>
      </c>
      <c r="AV20" s="7">
        <v>73</v>
      </c>
      <c r="AW20" s="7">
        <f>U20</f>
        <v>82</v>
      </c>
      <c r="AX20" s="8">
        <f ca="1">(AT20*0.15+AU20*0.3+AW20*0.1+(AP20+AQ20)*0.15+AR20*0.1+AV20*0.15)</f>
        <v>82.866494490358136</v>
      </c>
      <c r="AY20" s="9" t="s">
        <v>2</v>
      </c>
    </row>
    <row r="21" spans="1:51">
      <c r="A21" s="1">
        <v>89</v>
      </c>
      <c r="B21" s="2">
        <v>7</v>
      </c>
      <c r="C21" s="3">
        <v>20</v>
      </c>
      <c r="D21" s="2">
        <v>4</v>
      </c>
      <c r="E21" s="2">
        <v>4</v>
      </c>
      <c r="F21" s="1">
        <v>86</v>
      </c>
      <c r="G21" s="3">
        <v>20</v>
      </c>
      <c r="H21" s="1"/>
      <c r="I21" s="2">
        <v>8</v>
      </c>
      <c r="J21" s="2">
        <v>10</v>
      </c>
      <c r="K21" s="4">
        <v>100</v>
      </c>
      <c r="L21" s="2">
        <v>4</v>
      </c>
      <c r="M21" s="3">
        <v>20</v>
      </c>
      <c r="N21" s="2">
        <v>4</v>
      </c>
      <c r="O21" s="2">
        <v>4</v>
      </c>
      <c r="P21" s="2">
        <v>4</v>
      </c>
      <c r="Q21" s="2">
        <v>4</v>
      </c>
      <c r="R21" s="9">
        <v>4</v>
      </c>
      <c r="S21" s="3">
        <v>34.5</v>
      </c>
      <c r="T21" s="9">
        <v>9</v>
      </c>
      <c r="U21" s="9">
        <v>83</v>
      </c>
      <c r="V21" s="9">
        <v>4</v>
      </c>
      <c r="W21" s="9">
        <v>4</v>
      </c>
      <c r="X21" s="3">
        <v>20</v>
      </c>
      <c r="Y21" s="2">
        <v>4</v>
      </c>
      <c r="Z21" s="9">
        <v>5</v>
      </c>
      <c r="AA21" s="2">
        <v>1.5</v>
      </c>
      <c r="AB21" s="9">
        <v>1</v>
      </c>
      <c r="AC21" s="9">
        <v>3</v>
      </c>
      <c r="AD21" s="3"/>
      <c r="AE21" s="3">
        <v>20</v>
      </c>
      <c r="AF21" s="3">
        <v>19.5</v>
      </c>
      <c r="AG21" s="4">
        <v>90</v>
      </c>
      <c r="AH21" s="5">
        <v>4</v>
      </c>
      <c r="AI21" s="5">
        <v>4</v>
      </c>
      <c r="AJ21" s="2"/>
      <c r="AK21" s="6">
        <v>20</v>
      </c>
      <c r="AL21" s="5">
        <v>4</v>
      </c>
      <c r="AM21" s="5">
        <v>4</v>
      </c>
      <c r="AN21" s="5"/>
      <c r="AO21" s="6">
        <v>15</v>
      </c>
      <c r="AP21" s="5">
        <v>36</v>
      </c>
      <c r="AQ21" s="5">
        <v>43.4</v>
      </c>
      <c r="AR21" s="5">
        <v>135</v>
      </c>
      <c r="AS21" s="5">
        <v>5</v>
      </c>
      <c r="AT21" s="7">
        <f>((C21+G21+M21+S21/2+X21+AD21+AE21+AF21+AK21+AO21+AN21+AS21)/1.8+(A21+F21+H21+K21+AG21)/4)/2</f>
        <v>94.722222222222229</v>
      </c>
      <c r="AU21" s="7">
        <f ca="1">(B21+I21+J21+T21+D21+E21+L21+N21+O21+P21+Q21+R21+V21+W21+Y21+Z21+AA21+AB21+AC21+AH21+AI21+AJ21+AL21+AM21)/AU$6*100</f>
        <v>86.36363636363636</v>
      </c>
      <c r="AV21" s="7">
        <v>64.8</v>
      </c>
      <c r="AW21" s="7">
        <f>U21</f>
        <v>83</v>
      </c>
      <c r="AX21" s="8">
        <f ca="1">(AT21*0.15+AU21*0.3+AW21*0.1+(AP21+AQ21)*0.15+AR21*0.1+AV21*0.15)</f>
        <v>83.547424242424242</v>
      </c>
      <c r="AY21" s="9" t="s">
        <v>2</v>
      </c>
    </row>
    <row r="22" spans="1:51">
      <c r="A22" s="1">
        <v>78</v>
      </c>
      <c r="B22" s="2">
        <v>6</v>
      </c>
      <c r="C22" s="3">
        <v>20</v>
      </c>
      <c r="D22" s="2">
        <v>4</v>
      </c>
      <c r="E22" s="2">
        <v>4</v>
      </c>
      <c r="F22" s="1">
        <v>71</v>
      </c>
      <c r="G22" s="3">
        <v>14</v>
      </c>
      <c r="H22" s="1">
        <v>80</v>
      </c>
      <c r="I22" s="2">
        <v>8</v>
      </c>
      <c r="J22" s="2">
        <v>9</v>
      </c>
      <c r="K22" s="4"/>
      <c r="L22" s="2">
        <v>4</v>
      </c>
      <c r="M22" s="3">
        <v>20</v>
      </c>
      <c r="N22" s="2"/>
      <c r="O22" s="2"/>
      <c r="P22" s="2"/>
      <c r="Q22" s="2">
        <v>4</v>
      </c>
      <c r="R22" s="2">
        <v>4</v>
      </c>
      <c r="S22" s="3">
        <v>25.5</v>
      </c>
      <c r="T22" s="2">
        <v>10</v>
      </c>
      <c r="U22" s="2">
        <v>83</v>
      </c>
      <c r="V22" s="2">
        <v>4</v>
      </c>
      <c r="W22" s="2">
        <v>4</v>
      </c>
      <c r="X22" s="3">
        <v>20</v>
      </c>
      <c r="Y22" s="2">
        <v>4</v>
      </c>
      <c r="Z22" s="2">
        <v>4</v>
      </c>
      <c r="AA22" s="2">
        <v>2</v>
      </c>
      <c r="AB22" s="9">
        <v>1</v>
      </c>
      <c r="AC22" s="9">
        <v>2</v>
      </c>
      <c r="AD22" s="3">
        <v>13.5</v>
      </c>
      <c r="AE22" s="3">
        <v>18</v>
      </c>
      <c r="AF22" s="3">
        <v>17.5</v>
      </c>
      <c r="AG22" s="4">
        <v>90</v>
      </c>
      <c r="AH22" s="5">
        <v>5</v>
      </c>
      <c r="AI22" s="5">
        <v>4</v>
      </c>
      <c r="AJ22" s="5">
        <v>9</v>
      </c>
      <c r="AK22" s="6">
        <v>20</v>
      </c>
      <c r="AL22" s="5">
        <v>4</v>
      </c>
      <c r="AM22" s="5">
        <v>4</v>
      </c>
      <c r="AN22" s="5"/>
      <c r="AO22" s="6"/>
      <c r="AP22" s="5">
        <v>36</v>
      </c>
      <c r="AQ22" s="5">
        <v>53.4</v>
      </c>
      <c r="AR22" s="5">
        <v>105.5</v>
      </c>
      <c r="AS22" s="5">
        <v>5</v>
      </c>
      <c r="AT22" s="7">
        <f>((C22+G22+M22+S22/2+X22+AD22+AE22+AF22+AK22+AO22+AN22+AS22)/1.8+(A22+F22+H22+K22+AG22)/4)/2</f>
        <v>84.527777777777771</v>
      </c>
      <c r="AU22" s="7">
        <f ca="1">(B22+I22+J22+T22+D22+E22+L22+N22+O22+P22+Q22+R22+V22+W22+Y22+Z22+AA22+AB22+AC22+AH22+AI22+AJ22+AL22+AM22)/AU$6*100</f>
        <v>82.644628099173559</v>
      </c>
      <c r="AV22" s="7">
        <v>85</v>
      </c>
      <c r="AW22" s="7">
        <f>U22</f>
        <v>83</v>
      </c>
      <c r="AX22" s="8">
        <f ca="1">(AT22*0.15+AU22*0.3+AW22*0.1+(AP22+AQ22)*0.15+AR22*0.1+AV22*0.15)</f>
        <v>82.482555096418722</v>
      </c>
      <c r="AY22" s="9" t="s">
        <v>2</v>
      </c>
    </row>
    <row r="23" spans="1:51">
      <c r="A23" s="1">
        <v>88</v>
      </c>
      <c r="B23" s="2">
        <v>8</v>
      </c>
      <c r="C23" s="3">
        <v>20</v>
      </c>
      <c r="D23" s="2">
        <v>4</v>
      </c>
      <c r="E23" s="2">
        <v>3.5</v>
      </c>
      <c r="F23" s="1">
        <v>76</v>
      </c>
      <c r="G23" s="3">
        <v>15</v>
      </c>
      <c r="H23" s="1">
        <v>80</v>
      </c>
      <c r="I23" s="2">
        <v>8</v>
      </c>
      <c r="J23" s="2">
        <v>9</v>
      </c>
      <c r="K23" s="4">
        <v>100</v>
      </c>
      <c r="L23" s="2">
        <v>4</v>
      </c>
      <c r="M23" s="3">
        <v>20</v>
      </c>
      <c r="N23" s="2">
        <v>4</v>
      </c>
      <c r="O23" s="2">
        <v>4</v>
      </c>
      <c r="P23" s="2">
        <v>3.5</v>
      </c>
      <c r="Q23" s="2">
        <v>4</v>
      </c>
      <c r="R23" s="2">
        <v>4</v>
      </c>
      <c r="S23" s="3">
        <v>29.5</v>
      </c>
      <c r="T23" s="2">
        <v>8</v>
      </c>
      <c r="U23" s="2">
        <v>86</v>
      </c>
      <c r="V23" s="2">
        <v>4</v>
      </c>
      <c r="W23" s="2">
        <v>4</v>
      </c>
      <c r="X23" s="3">
        <v>20</v>
      </c>
      <c r="Y23" s="2">
        <v>4</v>
      </c>
      <c r="Z23" s="2">
        <v>5</v>
      </c>
      <c r="AA23" s="2">
        <v>2</v>
      </c>
      <c r="AB23" s="9">
        <v>1</v>
      </c>
      <c r="AC23" s="9">
        <v>2</v>
      </c>
      <c r="AD23" s="3"/>
      <c r="AE23" s="3">
        <v>20</v>
      </c>
      <c r="AF23" s="3">
        <v>18.5</v>
      </c>
      <c r="AG23" s="4"/>
      <c r="AH23" s="5">
        <v>5</v>
      </c>
      <c r="AI23" s="5">
        <v>4</v>
      </c>
      <c r="AJ23" s="5">
        <v>8</v>
      </c>
      <c r="AK23" s="6">
        <v>20</v>
      </c>
      <c r="AL23" s="5">
        <v>4</v>
      </c>
      <c r="AM23" s="5">
        <v>4</v>
      </c>
      <c r="AN23" s="5">
        <v>2</v>
      </c>
      <c r="AO23" s="6">
        <v>13</v>
      </c>
      <c r="AP23" s="9">
        <v>40</v>
      </c>
      <c r="AQ23" s="9">
        <v>52.8</v>
      </c>
      <c r="AR23" s="9">
        <v>112</v>
      </c>
      <c r="AS23" s="9">
        <v>5</v>
      </c>
      <c r="AT23" s="7">
        <f>((C23+G23+M23+S23/2+X23+AD23+AE23+AF23+AK23+AO23+AN23+AS23)/1.8+(A23+F23+H23+K23+AG23)/4)/2</f>
        <v>89.736111111111114</v>
      </c>
      <c r="AU23" s="7">
        <f ca="1">(B23+I23+J23+T23+D23+E23+L23+N23+O23+P23+Q23+R23+V23+W23+Y23+Z23+AA23+AB23+AC23+AH23+AI23+AJ23+AL23+AM23)/AU$6*100</f>
        <v>91.735537190082653</v>
      </c>
      <c r="AV23" s="7">
        <v>86</v>
      </c>
      <c r="AW23" s="7">
        <f>U23</f>
        <v>86</v>
      </c>
      <c r="AX23" s="8">
        <f ca="1">(AT23*0.15+AU23*0.3+AW23*0.1+(AP23+AQ23)*0.15+AR23*0.1+AV23*0.15)</f>
        <v>87.601077823691469</v>
      </c>
      <c r="AY23" s="9" t="s">
        <v>2</v>
      </c>
    </row>
    <row r="24" spans="1:51">
      <c r="A24" s="1">
        <v>67</v>
      </c>
      <c r="B24" s="2">
        <v>8</v>
      </c>
      <c r="C24" s="3">
        <v>20</v>
      </c>
      <c r="D24" s="2">
        <v>4</v>
      </c>
      <c r="E24" s="2">
        <v>4</v>
      </c>
      <c r="F24" s="1">
        <v>69</v>
      </c>
      <c r="G24" s="3">
        <v>14</v>
      </c>
      <c r="H24" s="1">
        <v>100</v>
      </c>
      <c r="I24" s="2">
        <v>8</v>
      </c>
      <c r="J24" s="2">
        <v>7</v>
      </c>
      <c r="K24" s="4">
        <v>80</v>
      </c>
      <c r="L24" s="2">
        <v>4</v>
      </c>
      <c r="M24" s="3">
        <v>20</v>
      </c>
      <c r="N24" s="2">
        <v>4</v>
      </c>
      <c r="O24" s="2">
        <v>4</v>
      </c>
      <c r="P24" s="2">
        <v>1.5</v>
      </c>
      <c r="Q24" s="2">
        <v>4</v>
      </c>
      <c r="R24" s="2">
        <v>4</v>
      </c>
      <c r="S24" s="3">
        <v>35.5</v>
      </c>
      <c r="T24" s="2">
        <v>10</v>
      </c>
      <c r="U24" s="2">
        <v>86</v>
      </c>
      <c r="V24" s="2">
        <v>4</v>
      </c>
      <c r="W24" s="2">
        <v>4</v>
      </c>
      <c r="X24" s="3">
        <v>20</v>
      </c>
      <c r="Y24" s="2">
        <v>4</v>
      </c>
      <c r="Z24" s="2">
        <v>3</v>
      </c>
      <c r="AA24" s="2"/>
      <c r="AB24" s="9">
        <v>1</v>
      </c>
      <c r="AC24" s="9">
        <v>2</v>
      </c>
      <c r="AD24" s="3"/>
      <c r="AE24" s="3">
        <v>20</v>
      </c>
      <c r="AF24" s="3">
        <v>18</v>
      </c>
      <c r="AG24" s="4"/>
      <c r="AH24" s="5">
        <v>5</v>
      </c>
      <c r="AI24" s="5">
        <v>4</v>
      </c>
      <c r="AJ24" s="5">
        <v>10</v>
      </c>
      <c r="AK24" s="6">
        <v>20</v>
      </c>
      <c r="AL24" s="5">
        <v>4</v>
      </c>
      <c r="AM24" s="5">
        <v>4</v>
      </c>
      <c r="AN24" s="5">
        <v>0</v>
      </c>
      <c r="AO24" s="6">
        <v>13</v>
      </c>
      <c r="AP24" s="5">
        <v>19.5</v>
      </c>
      <c r="AQ24" s="5">
        <v>54.4</v>
      </c>
      <c r="AR24" s="5">
        <v>123</v>
      </c>
      <c r="AS24" s="5">
        <v>5</v>
      </c>
      <c r="AT24" s="7">
        <f>((C24+G24+M24+S24/2+X24+AD24+AE24+AF24+AK24+AO24+AN24+AS24)/1.8+(A24+F24+H24+K24+AG24)/4)/2</f>
        <v>86.097222222222229</v>
      </c>
      <c r="AU24" s="7">
        <f ca="1">(B24+I24+J24+T24+D24+E24+L24+N24+O24+P24+Q24+R24+V24+W24+Y24+Z24+AA24+AB24+AC24+AH24+AI24+AJ24+AL24+AM24)/AU$6*100</f>
        <v>88.84297520661157</v>
      </c>
      <c r="AV24" s="7">
        <v>73</v>
      </c>
      <c r="AW24" s="7">
        <f>U24</f>
        <v>86</v>
      </c>
      <c r="AX24" s="8">
        <f ca="1">(AT24*0.15+AU24*0.3+AW24*0.1+(AP24+AQ24)*0.15+AR24*0.1+AV24*0.15)</f>
        <v>82.502475895316806</v>
      </c>
      <c r="AY24" s="9" t="s">
        <v>2</v>
      </c>
    </row>
    <row r="25" spans="1:51">
      <c r="A25" s="1"/>
      <c r="B25" s="2">
        <v>7</v>
      </c>
      <c r="C25" s="3">
        <v>20</v>
      </c>
      <c r="D25" s="2">
        <v>4</v>
      </c>
      <c r="E25" s="2">
        <v>3.5</v>
      </c>
      <c r="F25" s="1">
        <v>79</v>
      </c>
      <c r="G25" s="3">
        <v>14.5</v>
      </c>
      <c r="H25" s="1">
        <v>80</v>
      </c>
      <c r="I25" s="2">
        <v>7</v>
      </c>
      <c r="J25" s="2">
        <v>9</v>
      </c>
      <c r="K25" s="4">
        <v>80</v>
      </c>
      <c r="L25" s="2">
        <v>4</v>
      </c>
      <c r="M25" s="3">
        <v>20</v>
      </c>
      <c r="N25" s="2">
        <v>4</v>
      </c>
      <c r="O25" s="2">
        <v>4</v>
      </c>
      <c r="P25" s="2">
        <v>2</v>
      </c>
      <c r="Q25" s="2">
        <v>4</v>
      </c>
      <c r="R25" s="2"/>
      <c r="S25" s="3">
        <v>33.5</v>
      </c>
      <c r="T25" s="2">
        <v>10</v>
      </c>
      <c r="U25" s="2">
        <v>87</v>
      </c>
      <c r="V25" s="2"/>
      <c r="W25" s="2"/>
      <c r="X25" s="3"/>
      <c r="Y25" s="2">
        <v>1</v>
      </c>
      <c r="Z25" s="2">
        <v>3</v>
      </c>
      <c r="AA25" s="2">
        <v>2</v>
      </c>
      <c r="AB25" s="2"/>
      <c r="AC25" s="2"/>
      <c r="AD25" s="3">
        <v>13</v>
      </c>
      <c r="AE25" s="3">
        <v>20</v>
      </c>
      <c r="AF25" s="3">
        <v>20</v>
      </c>
      <c r="AG25" s="4">
        <v>90</v>
      </c>
      <c r="AH25" s="5">
        <v>4</v>
      </c>
      <c r="AI25" s="5">
        <v>4</v>
      </c>
      <c r="AJ25" s="5">
        <v>10</v>
      </c>
      <c r="AK25" s="6">
        <v>20</v>
      </c>
      <c r="AL25" s="5">
        <v>4</v>
      </c>
      <c r="AM25" s="5">
        <v>4</v>
      </c>
      <c r="AN25" s="5"/>
      <c r="AO25" s="6">
        <v>14</v>
      </c>
      <c r="AP25" s="5"/>
      <c r="AQ25" s="5">
        <v>48.6</v>
      </c>
      <c r="AR25" s="5">
        <v>123.5</v>
      </c>
      <c r="AS25" s="5">
        <v>5</v>
      </c>
      <c r="AT25" s="7">
        <f>((C25+G25+M25+S25/2+X25+AD25+AE25+AF25+AK25+AO25+AN25+AS25)/1.8+(A25+F25+H25+K25+AG25)/4)/2</f>
        <v>86.472222222222229</v>
      </c>
      <c r="AU25" s="7">
        <f ca="1">(B25+I25+J25+T25+D25+E25+L25+N25+O25+P25+Q25+R25+V25+W25+Y25+Z25+AA25+AB25+AC25+AH25+AI25+AJ25+AL25+AM25)/AU$6*100</f>
        <v>74.793388429752056</v>
      </c>
      <c r="AV25" s="7">
        <v>67</v>
      </c>
      <c r="AW25" s="7">
        <f>U25</f>
        <v>87</v>
      </c>
      <c r="AX25" s="8">
        <f ca="1">(AT25*0.15+AU25*0.3+AW25*0.1+(AP25+AQ25)*0.15+AR25*0.1+AV25*0.15)</f>
        <v>73.798849862258947</v>
      </c>
      <c r="AY25" s="9" t="s">
        <v>1</v>
      </c>
    </row>
    <row r="26" spans="1:51">
      <c r="A26" s="1">
        <v>100</v>
      </c>
      <c r="B26" s="2">
        <v>8</v>
      </c>
      <c r="C26" s="3">
        <v>20</v>
      </c>
      <c r="D26" s="2">
        <v>4</v>
      </c>
      <c r="E26" s="2">
        <v>4</v>
      </c>
      <c r="F26" s="1"/>
      <c r="G26" s="3">
        <v>20</v>
      </c>
      <c r="H26" s="1">
        <v>100</v>
      </c>
      <c r="I26" s="2">
        <v>9</v>
      </c>
      <c r="J26" s="2">
        <v>10</v>
      </c>
      <c r="K26" s="4">
        <v>80</v>
      </c>
      <c r="L26" s="2">
        <v>4</v>
      </c>
      <c r="M26" s="3">
        <v>20</v>
      </c>
      <c r="N26" s="2">
        <v>4</v>
      </c>
      <c r="O26" s="2">
        <v>4</v>
      </c>
      <c r="P26" s="2">
        <v>2</v>
      </c>
      <c r="Q26" s="2">
        <v>4</v>
      </c>
      <c r="R26" s="2"/>
      <c r="S26" s="3">
        <v>33.5</v>
      </c>
      <c r="T26" s="2">
        <v>10</v>
      </c>
      <c r="U26" s="2">
        <v>90</v>
      </c>
      <c r="V26" s="2">
        <v>4</v>
      </c>
      <c r="W26" s="2">
        <v>4</v>
      </c>
      <c r="X26" s="3">
        <v>20</v>
      </c>
      <c r="Y26" s="2">
        <v>4</v>
      </c>
      <c r="Z26" s="2">
        <v>5</v>
      </c>
      <c r="AA26" s="2">
        <v>2</v>
      </c>
      <c r="AB26" s="2">
        <v>2</v>
      </c>
      <c r="AC26" s="2">
        <v>3</v>
      </c>
      <c r="AD26" s="3">
        <v>15.5</v>
      </c>
      <c r="AE26" s="3">
        <v>20</v>
      </c>
      <c r="AF26" s="3">
        <v>19</v>
      </c>
      <c r="AG26" s="4">
        <v>90</v>
      </c>
      <c r="AH26" s="5">
        <v>4</v>
      </c>
      <c r="AI26" s="5">
        <v>4</v>
      </c>
      <c r="AJ26" s="5">
        <v>10</v>
      </c>
      <c r="AK26" s="6">
        <v>20</v>
      </c>
      <c r="AL26" s="5"/>
      <c r="AM26" s="5">
        <v>4</v>
      </c>
      <c r="AN26" s="5">
        <v>7</v>
      </c>
      <c r="AO26" s="6"/>
      <c r="AP26" s="5">
        <v>31.5</v>
      </c>
      <c r="AQ26" s="5">
        <v>57</v>
      </c>
      <c r="AR26" s="5">
        <v>144</v>
      </c>
      <c r="AS26" s="5">
        <v>5</v>
      </c>
      <c r="AT26" s="7">
        <f>((C26+G26+M26+S26/2+X26+AD26+AE26+AF26+AK26+AO26+AN26+AS26)/1.8+(A26+F26+H26+K26+AG26)/4)/2</f>
        <v>97.152777777777771</v>
      </c>
      <c r="AU26" s="7">
        <f ca="1">(B26+I26+J26+T26+D26+E26+L26+N26+O26+P26+Q26+R26+V26+W26+Y26+Z26+AA26+AB26+AC26+AH26+AI26+AJ26+AL26+AM26)/AU$6*100</f>
        <v>90.082644628099175</v>
      </c>
      <c r="AV26" s="7">
        <v>94.9</v>
      </c>
      <c r="AW26" s="7">
        <f>U26</f>
        <v>90</v>
      </c>
      <c r="AX26" s="8">
        <f ca="1">(AT26*0.15+AU26*0.3+AW26*0.1+(AP26+AQ26)*0.15+AR26*0.1+AV26*0.15)</f>
        <v>92.50771005509641</v>
      </c>
      <c r="AY26" s="9" t="s">
        <v>0</v>
      </c>
    </row>
    <row r="27" spans="1:51">
      <c r="A27" s="1">
        <v>100</v>
      </c>
      <c r="B27" s="2">
        <v>5</v>
      </c>
      <c r="C27" s="3">
        <v>20</v>
      </c>
      <c r="D27" s="2">
        <v>4</v>
      </c>
      <c r="E27" s="2">
        <v>4</v>
      </c>
      <c r="F27" s="1">
        <v>63</v>
      </c>
      <c r="G27" s="3">
        <v>18</v>
      </c>
      <c r="H27" s="1">
        <v>100</v>
      </c>
      <c r="I27" s="2">
        <v>9</v>
      </c>
      <c r="J27" s="2">
        <v>7</v>
      </c>
      <c r="K27" s="4"/>
      <c r="L27" s="2">
        <v>4</v>
      </c>
      <c r="M27" s="3">
        <v>20</v>
      </c>
      <c r="N27" s="2"/>
      <c r="O27" s="2"/>
      <c r="P27" s="2">
        <v>2</v>
      </c>
      <c r="Q27" s="2">
        <v>4</v>
      </c>
      <c r="R27" s="2">
        <v>3.5</v>
      </c>
      <c r="S27" s="3">
        <v>33</v>
      </c>
      <c r="T27" s="2"/>
      <c r="U27" s="2">
        <v>91</v>
      </c>
      <c r="V27" s="2">
        <v>4</v>
      </c>
      <c r="W27" s="2"/>
      <c r="X27" s="3">
        <v>20</v>
      </c>
      <c r="Y27" s="2">
        <v>3.75</v>
      </c>
      <c r="Z27" s="2">
        <v>3</v>
      </c>
      <c r="AA27" s="2"/>
      <c r="AB27" s="2">
        <v>2</v>
      </c>
      <c r="AC27" s="2">
        <v>3</v>
      </c>
      <c r="AD27" s="3">
        <v>14</v>
      </c>
      <c r="AE27" s="3">
        <v>20</v>
      </c>
      <c r="AF27" s="3">
        <v>16.5</v>
      </c>
      <c r="AG27" s="4">
        <v>90</v>
      </c>
      <c r="AH27" s="5">
        <v>4</v>
      </c>
      <c r="AI27" s="2"/>
      <c r="AJ27" s="2">
        <v>9</v>
      </c>
      <c r="AK27" s="6"/>
      <c r="AL27" s="5">
        <v>4</v>
      </c>
      <c r="AM27" s="5"/>
      <c r="AN27" s="5"/>
      <c r="AO27" s="3"/>
      <c r="AP27" s="2"/>
      <c r="AQ27" s="5">
        <v>46.4</v>
      </c>
      <c r="AR27" s="2">
        <v>125</v>
      </c>
      <c r="AS27" s="5">
        <v>5</v>
      </c>
      <c r="AT27" s="7">
        <f>((C27+G27+M27+S27/2+X27+AD27+AE27+AF27+AK27+AO27+AN27+AS27)/1.8+(A27+F27+H27+K27+AG27)/4)/2</f>
        <v>85.791666666666657</v>
      </c>
      <c r="AU27" s="7">
        <f ca="1">(B27+I27+J27+T27+D27+E27+L27+N27+O27+P27+Q27+R27+V27+W27+Y27+Z27+AA27+AB27+AC27+AH27+AI27+AJ27+AL27+AM27)/AU$6*100</f>
        <v>62.190082644628099</v>
      </c>
      <c r="AV27" s="7">
        <v>35.9</v>
      </c>
      <c r="AW27" s="7">
        <f>U27</f>
        <v>91</v>
      </c>
      <c r="AX27" s="8">
        <f ca="1">(AT27*0.15+AU27*0.3+AW27*0.1+(AP27+AQ27)*0.15+AR27*0.1+AV27*0.15)</f>
        <v>65.470774793388429</v>
      </c>
      <c r="AY27" s="2" t="s">
        <v>4</v>
      </c>
    </row>
    <row r="28" spans="1:51">
      <c r="A28" s="1">
        <v>89</v>
      </c>
      <c r="B28" s="2">
        <v>8</v>
      </c>
      <c r="C28" s="3">
        <v>20</v>
      </c>
      <c r="D28" s="2">
        <v>4</v>
      </c>
      <c r="E28" s="2">
        <v>4</v>
      </c>
      <c r="F28" s="1">
        <v>98</v>
      </c>
      <c r="G28" s="3">
        <v>20</v>
      </c>
      <c r="H28" s="1">
        <v>100</v>
      </c>
      <c r="I28" s="2">
        <v>9</v>
      </c>
      <c r="J28" s="2">
        <v>10</v>
      </c>
      <c r="K28" s="4"/>
      <c r="L28" s="2">
        <v>4</v>
      </c>
      <c r="M28" s="3">
        <v>20</v>
      </c>
      <c r="N28" s="2">
        <v>4</v>
      </c>
      <c r="O28" s="2">
        <v>4</v>
      </c>
      <c r="P28" s="2">
        <v>2</v>
      </c>
      <c r="Q28" s="2">
        <v>4</v>
      </c>
      <c r="R28" s="2">
        <v>4</v>
      </c>
      <c r="S28" s="3">
        <v>40</v>
      </c>
      <c r="T28" s="2">
        <v>10</v>
      </c>
      <c r="U28" s="2">
        <v>97</v>
      </c>
      <c r="V28" s="2">
        <v>4</v>
      </c>
      <c r="W28" s="2">
        <v>4</v>
      </c>
      <c r="X28" s="3">
        <v>20</v>
      </c>
      <c r="Y28" s="2">
        <v>4</v>
      </c>
      <c r="Z28" s="2">
        <v>5</v>
      </c>
      <c r="AA28" s="2">
        <v>2</v>
      </c>
      <c r="AB28" s="2">
        <v>2</v>
      </c>
      <c r="AC28" s="2">
        <v>3</v>
      </c>
      <c r="AD28" s="3"/>
      <c r="AE28" s="3">
        <v>20</v>
      </c>
      <c r="AF28" s="3">
        <v>19.5</v>
      </c>
      <c r="AG28" s="4">
        <v>100</v>
      </c>
      <c r="AH28" s="5">
        <v>4</v>
      </c>
      <c r="AI28" s="5">
        <v>4</v>
      </c>
      <c r="AJ28" s="5">
        <v>10</v>
      </c>
      <c r="AK28" s="6">
        <v>20</v>
      </c>
      <c r="AL28" s="5">
        <v>4</v>
      </c>
      <c r="AM28" s="5">
        <v>4</v>
      </c>
      <c r="AN28" s="5"/>
      <c r="AO28" s="6">
        <v>19</v>
      </c>
      <c r="AP28" s="5">
        <v>38</v>
      </c>
      <c r="AQ28" s="5">
        <v>55.2</v>
      </c>
      <c r="AR28" s="5">
        <v>145</v>
      </c>
      <c r="AS28" s="5">
        <v>5</v>
      </c>
      <c r="AT28" s="7">
        <f>((C28+G28+M28+S28/2+X28+AD28+AE28+AF28+AK28+AO28+AN28+AS28)/1.8+(A28+F28+H28+K28+AG28)/4)/2</f>
        <v>99.347222222222229</v>
      </c>
      <c r="AU28" s="7">
        <f ca="1">(B28+I28+J28+T28+D28+E28+L28+N28+O28+P28+Q28+R28+V28+W28+Y28+Z28+AA28+AB28+AC28+AH28+AI28+AJ28+AL28+AM28)/AU$6*100</f>
        <v>96.694214876033058</v>
      </c>
      <c r="AV28" s="7">
        <v>90</v>
      </c>
      <c r="AW28" s="7">
        <f>U28</f>
        <v>97</v>
      </c>
      <c r="AX28" s="8">
        <f ca="1">(AT28*0.15+AU28*0.3+AW28*0.1+(AP28+AQ28)*0.15+AR28*0.1)/0.85</f>
        <v>96.576879760168524</v>
      </c>
      <c r="AY28" s="2" t="s">
        <v>0</v>
      </c>
    </row>
    <row r="29" spans="1:51">
      <c r="A29" s="1">
        <v>78</v>
      </c>
      <c r="B29" s="2">
        <v>7</v>
      </c>
      <c r="C29" s="3">
        <v>20</v>
      </c>
      <c r="D29" s="2">
        <v>4</v>
      </c>
      <c r="E29" s="2">
        <v>4</v>
      </c>
      <c r="F29" s="1"/>
      <c r="G29" s="3">
        <v>19.5</v>
      </c>
      <c r="H29" s="1">
        <v>80</v>
      </c>
      <c r="I29" s="2">
        <v>9</v>
      </c>
      <c r="J29" s="2">
        <v>10</v>
      </c>
      <c r="K29" s="4">
        <v>100</v>
      </c>
      <c r="L29" s="2">
        <v>4</v>
      </c>
      <c r="M29" s="3">
        <v>20</v>
      </c>
      <c r="N29" s="2">
        <v>4</v>
      </c>
      <c r="O29" s="2">
        <v>4</v>
      </c>
      <c r="P29" s="2">
        <v>2</v>
      </c>
      <c r="Q29" s="2">
        <v>4</v>
      </c>
      <c r="R29" s="2">
        <v>4</v>
      </c>
      <c r="S29" s="3">
        <v>39.5</v>
      </c>
      <c r="T29" s="2">
        <v>10</v>
      </c>
      <c r="U29" s="2">
        <v>97</v>
      </c>
      <c r="V29" s="2">
        <v>4</v>
      </c>
      <c r="W29" s="2">
        <v>4</v>
      </c>
      <c r="X29" s="3">
        <v>20</v>
      </c>
      <c r="Y29" s="2">
        <v>4</v>
      </c>
      <c r="Z29" s="2">
        <v>5</v>
      </c>
      <c r="AA29" s="2">
        <v>2</v>
      </c>
      <c r="AB29" s="2">
        <v>2</v>
      </c>
      <c r="AC29" s="2">
        <v>3</v>
      </c>
      <c r="AD29" s="3"/>
      <c r="AE29" s="3">
        <v>20</v>
      </c>
      <c r="AF29" s="3">
        <v>20</v>
      </c>
      <c r="AG29" s="4">
        <v>80</v>
      </c>
      <c r="AH29" s="5">
        <v>4</v>
      </c>
      <c r="AI29" s="5">
        <v>4</v>
      </c>
      <c r="AJ29" s="5">
        <v>9</v>
      </c>
      <c r="AK29" s="6">
        <v>20</v>
      </c>
      <c r="AL29" s="5">
        <v>4</v>
      </c>
      <c r="AM29" s="5">
        <v>4</v>
      </c>
      <c r="AN29" s="5">
        <v>3</v>
      </c>
      <c r="AO29" s="6">
        <v>17</v>
      </c>
      <c r="AP29" s="5">
        <v>38</v>
      </c>
      <c r="AQ29" s="5">
        <v>55.2</v>
      </c>
      <c r="AR29" s="5">
        <v>130</v>
      </c>
      <c r="AS29" s="5">
        <v>5</v>
      </c>
      <c r="AT29" s="7">
        <f>((C29+G29+M29+S29/2+X29+AD29+AE29+AF29+AK29+AO29+AN29+AS29)/1.8+(A29+F29+H29+K29+AG29)/4)/2</f>
        <v>93.430555555555557</v>
      </c>
      <c r="AU29" s="7">
        <f ca="1">(B29+I29+J29+T29+D29+E29+L29+N29+O29+P29+Q29+R29+V29+W29+Y29+Z29+AA29+AB29+AC29+AH29+AI29+AJ29+AL29+AM29)/AU$6*100</f>
        <v>95.041322314049594</v>
      </c>
      <c r="AV29" s="7">
        <v>89.9</v>
      </c>
      <c r="AW29" s="7">
        <f>U29</f>
        <v>97</v>
      </c>
      <c r="AX29" s="8">
        <f ca="1">(AT29*0.15+AU29*0.3+AW29*0.1+(AP29+AQ29)*0.15+AR29*0.1+AV29*0.15)</f>
        <v>92.691980027548212</v>
      </c>
      <c r="AY29" s="2" t="s">
        <v>0</v>
      </c>
    </row>
    <row r="30" spans="1:51">
      <c r="A30" s="1">
        <v>89</v>
      </c>
      <c r="B30" s="2">
        <v>7</v>
      </c>
      <c r="C30" s="3">
        <v>20</v>
      </c>
      <c r="D30" s="2">
        <v>4</v>
      </c>
      <c r="E30" s="2">
        <v>4</v>
      </c>
      <c r="F30" s="1"/>
      <c r="G30" s="3">
        <v>19.5</v>
      </c>
      <c r="H30" s="1">
        <v>80</v>
      </c>
      <c r="I30" s="2">
        <v>9</v>
      </c>
      <c r="J30" s="2">
        <v>10</v>
      </c>
      <c r="K30" s="4">
        <v>100</v>
      </c>
      <c r="L30" s="2">
        <v>4</v>
      </c>
      <c r="M30" s="3">
        <v>20</v>
      </c>
      <c r="N30" s="2">
        <v>4</v>
      </c>
      <c r="O30" s="2">
        <v>4</v>
      </c>
      <c r="P30" s="2">
        <v>2</v>
      </c>
      <c r="Q30" s="2">
        <v>4</v>
      </c>
      <c r="R30" s="2">
        <v>3.5</v>
      </c>
      <c r="S30" s="3">
        <v>34.5</v>
      </c>
      <c r="T30" s="2">
        <v>10</v>
      </c>
      <c r="U30" s="2">
        <v>97</v>
      </c>
      <c r="V30" s="2">
        <v>4</v>
      </c>
      <c r="W30" s="2">
        <v>4</v>
      </c>
      <c r="X30" s="3">
        <v>20</v>
      </c>
      <c r="Y30" s="2">
        <v>3</v>
      </c>
      <c r="Z30" s="2">
        <v>3</v>
      </c>
      <c r="AA30" s="2">
        <v>2</v>
      </c>
      <c r="AB30" s="2">
        <v>2</v>
      </c>
      <c r="AC30" s="2">
        <v>3</v>
      </c>
      <c r="AD30" s="3"/>
      <c r="AE30" s="3">
        <v>20</v>
      </c>
      <c r="AF30" s="3">
        <v>18.5</v>
      </c>
      <c r="AG30" s="4">
        <v>90</v>
      </c>
      <c r="AH30" s="5">
        <v>4</v>
      </c>
      <c r="AI30" s="5">
        <v>4</v>
      </c>
      <c r="AJ30" s="5">
        <v>10</v>
      </c>
      <c r="AK30" s="6">
        <v>20</v>
      </c>
      <c r="AL30" s="5">
        <v>4</v>
      </c>
      <c r="AM30" s="5">
        <v>4</v>
      </c>
      <c r="AN30" s="5"/>
      <c r="AO30" s="6">
        <v>15</v>
      </c>
      <c r="AP30" s="5">
        <v>38.5</v>
      </c>
      <c r="AQ30" s="5">
        <v>53.2</v>
      </c>
      <c r="AR30" s="5">
        <v>148</v>
      </c>
      <c r="AS30" s="5">
        <v>5</v>
      </c>
      <c r="AT30" s="7">
        <f>((C30+G30+M30+S30/2+X30+AD30+AE30+AF30+AK30+AO30+AN30+AS30)/1.8+(A30+F30+H30+K30+AG30)/4)/2</f>
        <v>93.555555555555557</v>
      </c>
      <c r="AU30" s="7">
        <f ca="1">(B30+I30+J30+T30+D30+E30+L30+N30+O30+P30+Q30+R30+V30+W30+Y30+Z30+AA30+AB30+AC30+AH30+AI30+AJ30+AL30+AM30)/AU$6*100</f>
        <v>92.975206611570243</v>
      </c>
      <c r="AV30" s="7">
        <v>90</v>
      </c>
      <c r="AW30" s="7">
        <f>U30</f>
        <v>97</v>
      </c>
      <c r="AX30" s="8">
        <f ca="1">(AT30*0.15+AU30*0.3+AW30*0.1+(AP30+AQ30)*0.15+AR30*0.1)/0.85</f>
        <v>94.33046507859342</v>
      </c>
      <c r="AY30" s="2" t="s">
        <v>0</v>
      </c>
    </row>
    <row r="31" spans="1:51">
      <c r="A31" s="1">
        <v>89</v>
      </c>
      <c r="B31" s="2">
        <v>9</v>
      </c>
      <c r="C31" s="3">
        <v>20</v>
      </c>
      <c r="D31" s="2">
        <v>4</v>
      </c>
      <c r="E31" s="2">
        <v>4</v>
      </c>
      <c r="F31" s="1"/>
      <c r="G31" s="3">
        <v>19</v>
      </c>
      <c r="H31" s="1">
        <v>100</v>
      </c>
      <c r="I31" s="2">
        <v>8</v>
      </c>
      <c r="J31" s="2">
        <v>9</v>
      </c>
      <c r="K31" s="4">
        <v>80</v>
      </c>
      <c r="L31" s="2">
        <v>4</v>
      </c>
      <c r="M31" s="3">
        <v>20</v>
      </c>
      <c r="N31" s="2">
        <v>4</v>
      </c>
      <c r="O31" s="2">
        <v>4</v>
      </c>
      <c r="P31" s="2">
        <v>3</v>
      </c>
      <c r="Q31" s="2">
        <v>4</v>
      </c>
      <c r="R31" s="2">
        <v>4</v>
      </c>
      <c r="S31" s="3">
        <v>38</v>
      </c>
      <c r="T31" s="2">
        <v>10</v>
      </c>
      <c r="U31" s="2">
        <v>99</v>
      </c>
      <c r="V31" s="2">
        <v>4</v>
      </c>
      <c r="W31" s="2">
        <v>4</v>
      </c>
      <c r="X31" s="3">
        <v>20</v>
      </c>
      <c r="Y31" s="2">
        <v>3.5</v>
      </c>
      <c r="Z31" s="2">
        <v>5</v>
      </c>
      <c r="AA31" s="2">
        <v>1</v>
      </c>
      <c r="AB31" s="9">
        <v>1</v>
      </c>
      <c r="AC31" s="9">
        <v>3</v>
      </c>
      <c r="AD31" s="3"/>
      <c r="AE31" s="3">
        <v>20</v>
      </c>
      <c r="AF31" s="3">
        <v>18</v>
      </c>
      <c r="AG31" s="4">
        <v>90</v>
      </c>
      <c r="AH31" s="5">
        <v>4</v>
      </c>
      <c r="AI31" s="5">
        <v>4</v>
      </c>
      <c r="AJ31" s="5">
        <v>9</v>
      </c>
      <c r="AK31" s="6">
        <v>20</v>
      </c>
      <c r="AL31" s="5">
        <v>4</v>
      </c>
      <c r="AM31" s="5">
        <v>4</v>
      </c>
      <c r="AN31" s="5">
        <v>7</v>
      </c>
      <c r="AO31" s="6">
        <v>14</v>
      </c>
      <c r="AP31" s="5">
        <v>38</v>
      </c>
      <c r="AQ31" s="5">
        <v>49.6</v>
      </c>
      <c r="AR31" s="5">
        <v>140</v>
      </c>
      <c r="AS31" s="5">
        <v>5</v>
      </c>
      <c r="AT31" s="7">
        <f>((C31+G31+M31+S31/2+X31+AD31+AE31+AF31+AK31+AO31+AN31+AS31)/1.8+(A31+F31+H31+K31+AG31)/4)/2</f>
        <v>95.430555555555557</v>
      </c>
      <c r="AU31" s="7">
        <f ca="1">(B31+I31+J31+T31+D31+E31+L31+N31+O31+P31+Q31+R31+V31+W31+Y31+Z31+AA31+AB31+AC31+AH31+AI31+AJ31+AL31+AM31)/AU$6*100</f>
        <v>93.801652892561975</v>
      </c>
      <c r="AV31" s="7">
        <v>82.5</v>
      </c>
      <c r="AW31" s="7">
        <f>U31</f>
        <v>99</v>
      </c>
      <c r="AX31" s="8">
        <f ca="1">(AT31*0.15+AU31*0.3+AW31*0.1+(AP31+AQ31)*0.15+AR31*0.1+AV31*0.15)</f>
        <v>91.870079201101916</v>
      </c>
      <c r="AY31" s="9" t="s">
        <v>0</v>
      </c>
    </row>
    <row r="32" spans="1:51">
      <c r="A32" s="1">
        <v>89</v>
      </c>
      <c r="B32" s="2">
        <v>7</v>
      </c>
      <c r="C32" s="3"/>
      <c r="D32" s="2">
        <v>4</v>
      </c>
      <c r="E32" s="2">
        <v>4</v>
      </c>
      <c r="F32" s="1">
        <v>69</v>
      </c>
      <c r="G32" s="3">
        <v>15</v>
      </c>
      <c r="H32" s="1">
        <v>80</v>
      </c>
      <c r="I32" s="2">
        <v>7</v>
      </c>
      <c r="J32" s="2"/>
      <c r="K32" s="4"/>
      <c r="L32" s="2"/>
      <c r="M32" s="3">
        <v>20</v>
      </c>
      <c r="N32" s="2">
        <v>4</v>
      </c>
      <c r="O32" s="2">
        <v>4</v>
      </c>
      <c r="P32" s="2"/>
      <c r="Q32" s="2">
        <v>4</v>
      </c>
      <c r="R32" s="2">
        <v>4</v>
      </c>
      <c r="S32" s="3">
        <v>35.5</v>
      </c>
      <c r="T32" s="2">
        <v>9</v>
      </c>
      <c r="U32" s="2">
        <v>100</v>
      </c>
      <c r="V32" s="2">
        <v>4</v>
      </c>
      <c r="W32" s="2">
        <v>4</v>
      </c>
      <c r="X32" s="3">
        <v>20</v>
      </c>
      <c r="Y32" s="2">
        <v>4</v>
      </c>
      <c r="Z32" s="2">
        <v>4.5</v>
      </c>
      <c r="AA32" s="2">
        <v>1</v>
      </c>
      <c r="AB32" s="9">
        <v>1</v>
      </c>
      <c r="AC32" s="9">
        <v>3</v>
      </c>
      <c r="AD32" s="3">
        <v>13.5</v>
      </c>
      <c r="AE32" s="3">
        <v>20</v>
      </c>
      <c r="AF32" s="3">
        <v>20</v>
      </c>
      <c r="AG32" s="4">
        <v>80</v>
      </c>
      <c r="AH32" s="5">
        <v>4</v>
      </c>
      <c r="AI32" s="5">
        <v>4</v>
      </c>
      <c r="AJ32" s="5">
        <v>9</v>
      </c>
      <c r="AK32" s="6"/>
      <c r="AL32" s="5">
        <v>4</v>
      </c>
      <c r="AM32" s="5">
        <v>4</v>
      </c>
      <c r="AN32" s="5">
        <v>4</v>
      </c>
      <c r="AO32" s="6">
        <v>13</v>
      </c>
      <c r="AP32" s="5">
        <v>33.5</v>
      </c>
      <c r="AQ32" s="5">
        <v>57</v>
      </c>
      <c r="AR32" s="5">
        <v>121</v>
      </c>
      <c r="AS32" s="5">
        <v>5</v>
      </c>
      <c r="AT32" s="7">
        <f>((C32+G32+M32+S32/2+X32+AD32+AE32+AF32+AK32+AO32+AN32+AS32)/1.8+(A32+F32+H32+K32+AG32)/4)/2</f>
        <v>80.930555555555557</v>
      </c>
      <c r="AU32" s="7">
        <f ca="1">(B32+I32+J32+T32+D32+E32+L32+N32+O32+P32+Q32+R32+V32+W32+Y32+Z32+AA32+AB32+AC32+AH32+AI32+AJ32+AL32+AM32)/AU$6*100</f>
        <v>77.272727272727266</v>
      </c>
      <c r="AV32" s="7">
        <v>60</v>
      </c>
      <c r="AW32" s="7">
        <f>U32</f>
        <v>100</v>
      </c>
      <c r="AX32" s="8">
        <f ca="1">(AT32*0.15+AU32*0.3+AW32*0.1+(AP32+AQ32)*0.15+AR32*0.1+AV32*0.15)</f>
        <v>79.996401515151518</v>
      </c>
      <c r="AY32" s="9" t="s">
        <v>2</v>
      </c>
    </row>
    <row r="33" spans="1:51">
      <c r="A33" s="4"/>
      <c r="B33" s="2"/>
      <c r="C33" s="3"/>
      <c r="D33" s="2"/>
      <c r="E33" s="2"/>
      <c r="F33" s="4"/>
      <c r="G33" s="3"/>
      <c r="H33" s="4"/>
      <c r="I33" s="2"/>
      <c r="J33" s="2"/>
      <c r="K33" s="4"/>
      <c r="L33" s="2"/>
      <c r="M33" s="3"/>
      <c r="N33" s="2"/>
      <c r="O33" s="2"/>
      <c r="P33" s="2"/>
      <c r="Q33" s="2"/>
      <c r="R33" s="2"/>
      <c r="S33" s="3"/>
      <c r="T33" s="2"/>
      <c r="U33" s="2"/>
      <c r="V33" s="2"/>
      <c r="W33" s="2"/>
      <c r="X33" s="3"/>
      <c r="Y33" s="2"/>
      <c r="Z33" s="2"/>
      <c r="AA33" s="2"/>
      <c r="AB33" s="2"/>
      <c r="AC33" s="2"/>
      <c r="AD33" s="3"/>
      <c r="AE33" s="3"/>
      <c r="AF33" s="3"/>
      <c r="AG33" s="4"/>
      <c r="AH33" s="2"/>
      <c r="AI33" s="2"/>
      <c r="AJ33" s="2"/>
      <c r="AK33" s="3"/>
      <c r="AL33" s="2"/>
      <c r="AM33" s="2"/>
      <c r="AN33" s="2"/>
      <c r="AO33" s="3"/>
      <c r="AP33" s="2"/>
      <c r="AQ33" s="2"/>
      <c r="AR33" s="2"/>
      <c r="AS33" s="2"/>
      <c r="AT33" s="7"/>
      <c r="AU33" s="2"/>
      <c r="AV33" s="2"/>
      <c r="AW33" s="2"/>
      <c r="AX33" s="2"/>
      <c r="AY33" s="2"/>
    </row>
    <row r="34" spans="1:51">
      <c r="A34" s="4"/>
      <c r="B34" s="2"/>
      <c r="C34" s="3"/>
      <c r="D34" s="2"/>
      <c r="E34" s="2"/>
      <c r="F34" s="4"/>
      <c r="G34" s="3"/>
      <c r="H34" s="4"/>
      <c r="I34" s="2"/>
      <c r="J34" s="2"/>
      <c r="K34" s="4"/>
      <c r="L34" s="2"/>
      <c r="M34" s="3"/>
      <c r="N34" s="2"/>
      <c r="O34" s="2"/>
      <c r="P34" s="2"/>
      <c r="Q34" s="2"/>
      <c r="R34" s="2"/>
      <c r="S34" s="3"/>
      <c r="T34" s="2"/>
      <c r="U34" s="2"/>
      <c r="V34" s="2"/>
      <c r="W34" s="2"/>
      <c r="X34" s="3"/>
      <c r="Y34" s="2"/>
      <c r="Z34" s="2"/>
      <c r="AA34" s="2"/>
      <c r="AB34" s="2"/>
      <c r="AC34" s="2"/>
      <c r="AD34" s="3"/>
      <c r="AE34" s="3"/>
      <c r="AF34" s="3"/>
      <c r="AG34" s="4"/>
      <c r="AH34" s="2"/>
      <c r="AI34" s="2"/>
      <c r="AJ34" s="2"/>
      <c r="AK34" s="3"/>
      <c r="AL34" s="2"/>
      <c r="AM34" s="2"/>
      <c r="AN34" s="2"/>
      <c r="AO34" s="3"/>
      <c r="AP34" s="7">
        <f>AVERAGE(AP3:AP32)</f>
        <v>30.66346153846154</v>
      </c>
      <c r="AQ34" s="7">
        <f>AVERAGE(AQ3:AQ32)</f>
        <v>49.413793103448278</v>
      </c>
      <c r="AR34" s="7">
        <f>AVERAGE(AR3:AR32)</f>
        <v>117.29310344827586</v>
      </c>
      <c r="AS34" s="2"/>
      <c r="AT34" s="7">
        <f>AVERAGE(AT3:AT32)</f>
        <v>89.32136015325672</v>
      </c>
      <c r="AU34" s="7">
        <f t="shared" ref="AU34:AX34" ca="1" si="0">AVERAGE(AU3:AU32)</f>
        <v>81.942148760330568</v>
      </c>
      <c r="AV34" s="7">
        <f t="shared" si="0"/>
        <v>74.686206896551724</v>
      </c>
      <c r="AW34" s="7">
        <f t="shared" si="0"/>
        <v>80.448275862068968</v>
      </c>
      <c r="AX34" s="7">
        <f t="shared" ca="1" si="0"/>
        <v>81.158403740521578</v>
      </c>
      <c r="AY34" s="2"/>
    </row>
    <row r="37" spans="1:51">
      <c r="AH37" s="15" t="s">
        <v>55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</sheetData>
  <sortState ref="A3:AZ32">
    <sortCondition ref="U3:U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2014-12-18T16:56:45Z</dcterms:created>
  <dcterms:modified xsi:type="dcterms:W3CDTF">2014-12-18T17:01:50Z</dcterms:modified>
</cp:coreProperties>
</file>