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1075" windowHeight="1411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N1" i="1" l="1"/>
  <c r="AN18" i="1" s="1"/>
  <c r="AJ32" i="1"/>
  <c r="AI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AO25" i="1"/>
  <c r="Q25" i="1"/>
  <c r="AM25" i="1" s="1"/>
  <c r="AO18" i="1"/>
  <c r="AL18" i="1"/>
  <c r="Q18" i="1"/>
  <c r="AM18" i="1" s="1"/>
  <c r="AO20" i="1"/>
  <c r="Q20" i="1"/>
  <c r="AM20" i="1" s="1"/>
  <c r="AO30" i="1"/>
  <c r="Q30" i="1"/>
  <c r="AM30" i="1" s="1"/>
  <c r="AO27" i="1"/>
  <c r="Q27" i="1"/>
  <c r="AM27" i="1" s="1"/>
  <c r="AO12" i="1"/>
  <c r="Q12" i="1"/>
  <c r="AM12" i="1" s="1"/>
  <c r="AO22" i="1"/>
  <c r="Q22" i="1"/>
  <c r="AM22" i="1" s="1"/>
  <c r="AO23" i="1"/>
  <c r="Q23" i="1"/>
  <c r="AM23" i="1" s="1"/>
  <c r="AO29" i="1"/>
  <c r="Q29" i="1"/>
  <c r="AM29" i="1" s="1"/>
  <c r="AO7" i="1"/>
  <c r="Q7" i="1"/>
  <c r="AM7" i="1" s="1"/>
  <c r="AO5" i="1"/>
  <c r="Q5" i="1"/>
  <c r="AM5" i="1" s="1"/>
  <c r="AO19" i="1"/>
  <c r="Q19" i="1"/>
  <c r="AM19" i="1" s="1"/>
  <c r="AO9" i="1"/>
  <c r="AN9" i="1"/>
  <c r="Q9" i="1"/>
  <c r="AM9" i="1" s="1"/>
  <c r="AO26" i="1"/>
  <c r="AN26" i="1"/>
  <c r="Q26" i="1"/>
  <c r="AM26" i="1" s="1"/>
  <c r="AO28" i="1"/>
  <c r="Q28" i="1"/>
  <c r="AM28" i="1" s="1"/>
  <c r="AO8" i="1"/>
  <c r="Q8" i="1"/>
  <c r="AM8" i="1" s="1"/>
  <c r="AO6" i="1"/>
  <c r="AN6" i="1"/>
  <c r="AM6" i="1"/>
  <c r="AP6" i="1" s="1"/>
  <c r="Q6" i="1"/>
  <c r="AO21" i="1"/>
  <c r="AN21" i="1"/>
  <c r="Q21" i="1"/>
  <c r="AM21" i="1" s="1"/>
  <c r="AP21" i="1" s="1"/>
  <c r="AO14" i="1"/>
  <c r="AL14" i="1"/>
  <c r="Q14" i="1"/>
  <c r="AM14" i="1" s="1"/>
  <c r="AO13" i="1"/>
  <c r="Q13" i="1"/>
  <c r="AM13" i="1" s="1"/>
  <c r="AO4" i="1"/>
  <c r="Q4" i="1"/>
  <c r="AM4" i="1" s="1"/>
  <c r="AO10" i="1"/>
  <c r="Q10" i="1"/>
  <c r="AM10" i="1" s="1"/>
  <c r="AO17" i="1"/>
  <c r="Q17" i="1"/>
  <c r="AM17" i="1" s="1"/>
  <c r="AO11" i="1"/>
  <c r="AN11" i="1"/>
  <c r="Q11" i="1"/>
  <c r="AM11" i="1" s="1"/>
  <c r="AO15" i="1"/>
  <c r="AN15" i="1"/>
  <c r="Q15" i="1"/>
  <c r="AM15" i="1" s="1"/>
  <c r="AO3" i="1"/>
  <c r="Q3" i="1"/>
  <c r="AM3" i="1" s="1"/>
  <c r="AO24" i="1"/>
  <c r="Q24" i="1"/>
  <c r="AM24" i="1" s="1"/>
  <c r="AO16" i="1"/>
  <c r="AN16" i="1"/>
  <c r="Q16" i="1"/>
  <c r="Q32" i="1" l="1"/>
  <c r="AL32" i="1"/>
  <c r="AO32" i="1"/>
  <c r="AM16" i="1"/>
  <c r="AM32" i="1" s="1"/>
  <c r="AN25" i="1"/>
  <c r="AP25" i="1" s="1"/>
  <c r="AP7" i="1"/>
  <c r="AP29" i="1"/>
  <c r="AN12" i="1"/>
  <c r="AP12" i="1" s="1"/>
  <c r="AN27" i="1"/>
  <c r="AP27" i="1" s="1"/>
  <c r="AP18" i="1"/>
  <c r="AP15" i="1"/>
  <c r="AP11" i="1"/>
  <c r="AN4" i="1"/>
  <c r="AP4" i="1" s="1"/>
  <c r="AN13" i="1"/>
  <c r="AP13" i="1" s="1"/>
  <c r="AP26" i="1"/>
  <c r="AP9" i="1"/>
  <c r="AN7" i="1"/>
  <c r="AN29" i="1"/>
  <c r="AP16" i="1"/>
  <c r="AN3" i="1"/>
  <c r="AP3" i="1" s="1"/>
  <c r="AN10" i="1"/>
  <c r="AP10" i="1" s="1"/>
  <c r="AN14" i="1"/>
  <c r="AP14" i="1" s="1"/>
  <c r="AN28" i="1"/>
  <c r="AP28" i="1" s="1"/>
  <c r="AN5" i="1"/>
  <c r="AP5" i="1" s="1"/>
  <c r="AN22" i="1"/>
  <c r="AP22" i="1" s="1"/>
  <c r="AN20" i="1"/>
  <c r="AP20" i="1" s="1"/>
  <c r="AN24" i="1"/>
  <c r="AP24" i="1" s="1"/>
  <c r="AN17" i="1"/>
  <c r="AP17" i="1" s="1"/>
  <c r="AN8" i="1"/>
  <c r="AP8" i="1" s="1"/>
  <c r="AN19" i="1"/>
  <c r="AP19" i="1" s="1"/>
  <c r="AN23" i="1"/>
  <c r="AP23" i="1" s="1"/>
  <c r="AN30" i="1"/>
  <c r="AP30" i="1" s="1"/>
  <c r="AP32" i="1" l="1"/>
  <c r="AN32" i="1"/>
</calcChain>
</file>

<file path=xl/sharedStrings.xml><?xml version="1.0" encoding="utf-8"?>
<sst xmlns="http://schemas.openxmlformats.org/spreadsheetml/2006/main" count="39" uniqueCount="38">
  <si>
    <t>OL Q1 - Syllabus</t>
  </si>
  <si>
    <t>R1</t>
  </si>
  <si>
    <t>Meiosis WS</t>
  </si>
  <si>
    <t>Basic Inheritance</t>
  </si>
  <si>
    <t>Quiz 1</t>
  </si>
  <si>
    <t>Quiz 2</t>
  </si>
  <si>
    <t>SBC I</t>
  </si>
  <si>
    <t>Wave Basics</t>
  </si>
  <si>
    <t>Earthquake</t>
  </si>
  <si>
    <t>EQ Graphs</t>
  </si>
  <si>
    <t>MI Pt 1</t>
  </si>
  <si>
    <t>MI Pt 2</t>
  </si>
  <si>
    <t>Quiz3</t>
  </si>
  <si>
    <t>R2</t>
  </si>
  <si>
    <t>Quiz4</t>
  </si>
  <si>
    <t>Generalizing Musical Instuments</t>
  </si>
  <si>
    <t>Ex1</t>
  </si>
  <si>
    <t>R3</t>
  </si>
  <si>
    <t>Quality of Evidence</t>
  </si>
  <si>
    <t>Sasquatch QOE</t>
  </si>
  <si>
    <t>Evidence and Psuedoscience</t>
  </si>
  <si>
    <t>Wonderful Library</t>
  </si>
  <si>
    <t>Quiz 5</t>
  </si>
  <si>
    <t>Quiz 6</t>
  </si>
  <si>
    <t>Mass Mysteries</t>
  </si>
  <si>
    <t>Weighing Air</t>
  </si>
  <si>
    <t>States of Matter</t>
  </si>
  <si>
    <t>Peanut</t>
  </si>
  <si>
    <t>Pathway Paper</t>
  </si>
  <si>
    <t>Quiz 7</t>
  </si>
  <si>
    <t>Quiz 8</t>
  </si>
  <si>
    <t>Consv Energy</t>
  </si>
  <si>
    <t>Graphing</t>
  </si>
  <si>
    <t>LG&amp;resources</t>
  </si>
  <si>
    <t>BB Quiz average</t>
  </si>
  <si>
    <t>Quizzes</t>
  </si>
  <si>
    <t>HW/In-class</t>
  </si>
  <si>
    <t>exam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</si>
</sst>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5">
    <xf numFmtId="0" fontId="0" fillId="0" borderId="0" xfId="0"/>
    <xf numFmtId="0" fontId="1" fillId="2" borderId="0" xfId="1"/>
    <xf numFmtId="0" fontId="2" fillId="0" borderId="0" xfId="0" applyFont="1"/>
    <xf numFmtId="0" fontId="0" fillId="0" borderId="0" xfId="0" applyFont="1"/>
    <xf numFmtId="0" fontId="0" fillId="0" borderId="0" xfId="0" applyFill="1"/>
  </cellXfs>
  <cellStyles count="2"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2"/>
  <sheetViews>
    <sheetView tabSelected="1" workbookViewId="0">
      <selection activeCell="AB38" sqref="AB38"/>
    </sheetView>
  </sheetViews>
  <sheetFormatPr defaultRowHeight="15" x14ac:dyDescent="0.25"/>
  <cols>
    <col min="2" max="2" width="0.85546875" customWidth="1"/>
    <col min="3" max="15" width="3.7109375" customWidth="1"/>
    <col min="16" max="16" width="0.42578125" customWidth="1"/>
    <col min="17" max="42" width="3.7109375" customWidth="1"/>
  </cols>
  <sheetData>
    <row r="1" spans="1:42" x14ac:dyDescent="0.25">
      <c r="C1">
        <v>10</v>
      </c>
      <c r="D1">
        <v>2</v>
      </c>
      <c r="E1">
        <v>2</v>
      </c>
      <c r="H1">
        <v>10</v>
      </c>
      <c r="I1">
        <v>5</v>
      </c>
      <c r="J1">
        <v>5</v>
      </c>
      <c r="K1">
        <v>2</v>
      </c>
      <c r="L1">
        <v>2</v>
      </c>
      <c r="M1">
        <v>2</v>
      </c>
      <c r="O1">
        <v>10</v>
      </c>
      <c r="P1" s="1"/>
      <c r="R1">
        <v>2</v>
      </c>
      <c r="T1">
        <v>10</v>
      </c>
      <c r="U1">
        <v>5</v>
      </c>
      <c r="V1">
        <v>2</v>
      </c>
      <c r="W1">
        <v>2</v>
      </c>
      <c r="X1">
        <v>2</v>
      </c>
      <c r="AA1">
        <v>5</v>
      </c>
      <c r="AB1">
        <v>2</v>
      </c>
      <c r="AC1">
        <v>2</v>
      </c>
      <c r="AD1">
        <v>2</v>
      </c>
      <c r="AH1">
        <v>2</v>
      </c>
      <c r="AI1">
        <v>2</v>
      </c>
      <c r="AN1">
        <f>SUM(C1:AI1)</f>
        <v>88</v>
      </c>
    </row>
    <row r="2" spans="1:42" x14ac:dyDescent="0.25"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12</v>
      </c>
      <c r="O2" s="2" t="s">
        <v>13</v>
      </c>
      <c r="P2" s="1" t="s">
        <v>14</v>
      </c>
      <c r="Q2" s="2" t="s">
        <v>14</v>
      </c>
      <c r="R2" s="2" t="s">
        <v>15</v>
      </c>
      <c r="S2" s="2" t="s">
        <v>16</v>
      </c>
      <c r="T2" s="2" t="s">
        <v>17</v>
      </c>
      <c r="U2" s="2" t="s">
        <v>18</v>
      </c>
      <c r="V2" s="2" t="s">
        <v>19</v>
      </c>
      <c r="W2" s="2" t="s">
        <v>20</v>
      </c>
      <c r="X2" s="2" t="s">
        <v>21</v>
      </c>
      <c r="Y2" s="2" t="s">
        <v>22</v>
      </c>
      <c r="Z2" s="2" t="s">
        <v>23</v>
      </c>
      <c r="AA2" s="2" t="s">
        <v>24</v>
      </c>
      <c r="AB2" s="2" t="s">
        <v>25</v>
      </c>
      <c r="AC2" s="2" t="s">
        <v>26</v>
      </c>
      <c r="AD2" s="2" t="s">
        <v>27</v>
      </c>
      <c r="AE2" s="2" t="s">
        <v>28</v>
      </c>
      <c r="AF2" s="2" t="s">
        <v>29</v>
      </c>
      <c r="AG2" s="2" t="s">
        <v>30</v>
      </c>
      <c r="AH2" s="2" t="s">
        <v>31</v>
      </c>
      <c r="AI2" s="2" t="s">
        <v>32</v>
      </c>
      <c r="AJ2" s="2" t="s">
        <v>33</v>
      </c>
      <c r="AK2" s="2"/>
      <c r="AL2" t="s">
        <v>34</v>
      </c>
      <c r="AM2" t="s">
        <v>35</v>
      </c>
      <c r="AN2" t="s">
        <v>36</v>
      </c>
      <c r="AO2" t="s">
        <v>37</v>
      </c>
    </row>
    <row r="3" spans="1:42" x14ac:dyDescent="0.25">
      <c r="A3">
        <v>1268</v>
      </c>
      <c r="C3">
        <v>6</v>
      </c>
      <c r="D3">
        <v>2</v>
      </c>
      <c r="E3">
        <v>2</v>
      </c>
      <c r="F3">
        <v>20</v>
      </c>
      <c r="G3">
        <v>19</v>
      </c>
      <c r="H3">
        <v>10</v>
      </c>
      <c r="J3">
        <v>5</v>
      </c>
      <c r="K3">
        <v>2</v>
      </c>
      <c r="L3">
        <v>2</v>
      </c>
      <c r="M3">
        <v>2</v>
      </c>
      <c r="N3">
        <v>20</v>
      </c>
      <c r="O3">
        <v>10</v>
      </c>
      <c r="P3" s="1">
        <v>48</v>
      </c>
      <c r="Q3">
        <f>(P3/50)*20</f>
        <v>19.2</v>
      </c>
      <c r="R3">
        <v>2</v>
      </c>
      <c r="S3">
        <v>100</v>
      </c>
      <c r="T3">
        <v>9</v>
      </c>
      <c r="U3">
        <v>5</v>
      </c>
      <c r="V3">
        <v>2</v>
      </c>
      <c r="W3">
        <v>2</v>
      </c>
      <c r="X3">
        <v>2</v>
      </c>
      <c r="Y3">
        <v>20</v>
      </c>
      <c r="Z3">
        <v>20</v>
      </c>
      <c r="AA3">
        <v>5</v>
      </c>
      <c r="AB3">
        <v>2</v>
      </c>
      <c r="AC3">
        <v>2</v>
      </c>
      <c r="AD3">
        <v>2</v>
      </c>
      <c r="AE3">
        <v>96.7</v>
      </c>
      <c r="AF3">
        <v>20</v>
      </c>
      <c r="AG3">
        <v>20</v>
      </c>
      <c r="AH3">
        <v>2</v>
      </c>
      <c r="AI3">
        <v>2</v>
      </c>
      <c r="AJ3">
        <v>4</v>
      </c>
      <c r="AL3">
        <v>88.6</v>
      </c>
      <c r="AM3">
        <f>(F3+G3+N3+Q3+Y3+Z3)/6*2.5+AL3*0.5</f>
        <v>93.55</v>
      </c>
      <c r="AN3">
        <f>(C3+D3+E3+H3+I3+J3+K3+L3+M3+R3+U3+V3+W3+O3+T3+X3+AA3+AB3+AC3+AD3+AH3+AI3)/AN$1*100</f>
        <v>88.63636363636364</v>
      </c>
      <c r="AO3">
        <f>S3</f>
        <v>100</v>
      </c>
      <c r="AP3" s="2">
        <f>(AM3*0.1+AN3*0.3+AO3*0.15+AE3*0.15)/0.7</f>
        <v>93.501298701298708</v>
      </c>
    </row>
    <row r="4" spans="1:42" x14ac:dyDescent="0.25">
      <c r="A4">
        <v>3646</v>
      </c>
      <c r="C4">
        <v>10</v>
      </c>
      <c r="D4">
        <v>2</v>
      </c>
      <c r="E4">
        <v>2</v>
      </c>
      <c r="F4">
        <v>20</v>
      </c>
      <c r="G4">
        <v>14</v>
      </c>
      <c r="H4">
        <v>9</v>
      </c>
      <c r="J4">
        <v>5</v>
      </c>
      <c r="L4">
        <v>2</v>
      </c>
      <c r="M4">
        <v>2</v>
      </c>
      <c r="N4">
        <v>20</v>
      </c>
      <c r="O4">
        <v>10</v>
      </c>
      <c r="P4" s="1">
        <v>36</v>
      </c>
      <c r="Q4">
        <f>(P4/50)*20</f>
        <v>14.399999999999999</v>
      </c>
      <c r="R4">
        <v>2</v>
      </c>
      <c r="S4">
        <v>93</v>
      </c>
      <c r="T4">
        <v>6</v>
      </c>
      <c r="U4">
        <v>5</v>
      </c>
      <c r="V4">
        <v>2</v>
      </c>
      <c r="W4">
        <v>2</v>
      </c>
      <c r="X4">
        <v>2</v>
      </c>
      <c r="Y4">
        <v>20</v>
      </c>
      <c r="Z4">
        <v>20</v>
      </c>
      <c r="AA4">
        <v>5</v>
      </c>
      <c r="AC4">
        <v>2</v>
      </c>
      <c r="AD4">
        <v>2</v>
      </c>
      <c r="AE4">
        <v>95.2</v>
      </c>
      <c r="AF4">
        <v>20</v>
      </c>
      <c r="AG4">
        <v>16</v>
      </c>
      <c r="AH4">
        <v>2</v>
      </c>
      <c r="AI4">
        <v>2</v>
      </c>
      <c r="AJ4">
        <v>4</v>
      </c>
      <c r="AL4">
        <v>91.6</v>
      </c>
      <c r="AM4">
        <f>(F4+G4+N4+Q4+Y4+Z4)/6*2.5+AL4*0.5</f>
        <v>90.966666666666669</v>
      </c>
      <c r="AN4">
        <f>(C4+D4+E4+H4+I4+J4+K4+L4+M4+R4+U4+V4+W4+O4+T4+X4+AA4+AB4+AC4+AD4+AH4+AI4)/AN$1*100</f>
        <v>84.090909090909093</v>
      </c>
      <c r="AO4">
        <f>S4</f>
        <v>93</v>
      </c>
      <c r="AP4" s="2">
        <f>(AM4*0.1+AN4*0.3+AO4*0.15+AE4*0.15)/0.7</f>
        <v>89.362770562770578</v>
      </c>
    </row>
    <row r="5" spans="1:42" x14ac:dyDescent="0.25">
      <c r="A5">
        <v>4531</v>
      </c>
      <c r="D5">
        <v>2</v>
      </c>
      <c r="E5">
        <v>2</v>
      </c>
      <c r="F5">
        <v>20</v>
      </c>
      <c r="G5">
        <v>17</v>
      </c>
      <c r="H5">
        <v>10</v>
      </c>
      <c r="I5">
        <v>2.5</v>
      </c>
      <c r="J5">
        <v>5</v>
      </c>
      <c r="K5">
        <v>2</v>
      </c>
      <c r="L5">
        <v>2</v>
      </c>
      <c r="M5">
        <v>2</v>
      </c>
      <c r="N5">
        <v>20</v>
      </c>
      <c r="O5">
        <v>9</v>
      </c>
      <c r="P5" s="1">
        <v>43</v>
      </c>
      <c r="Q5">
        <f>(P5/50)*20</f>
        <v>17.2</v>
      </c>
      <c r="R5">
        <v>2</v>
      </c>
      <c r="S5">
        <v>89</v>
      </c>
      <c r="T5">
        <v>8</v>
      </c>
      <c r="U5">
        <v>5</v>
      </c>
      <c r="V5">
        <v>2</v>
      </c>
      <c r="W5">
        <v>2</v>
      </c>
      <c r="X5">
        <v>2</v>
      </c>
      <c r="Y5">
        <v>20</v>
      </c>
      <c r="Z5">
        <v>19</v>
      </c>
      <c r="AA5">
        <v>5</v>
      </c>
      <c r="AB5">
        <v>2</v>
      </c>
      <c r="AC5">
        <v>2</v>
      </c>
      <c r="AD5">
        <v>2</v>
      </c>
      <c r="AE5">
        <v>94</v>
      </c>
      <c r="AF5">
        <v>20</v>
      </c>
      <c r="AG5">
        <v>16</v>
      </c>
      <c r="AH5">
        <v>2</v>
      </c>
      <c r="AI5">
        <v>2</v>
      </c>
      <c r="AJ5">
        <v>4</v>
      </c>
      <c r="AL5">
        <v>78.8</v>
      </c>
      <c r="AM5">
        <f>(F5+G5+N5+Q5+Y5+Z5)/6*2.5+AL5*0.5</f>
        <v>86.566666666666663</v>
      </c>
      <c r="AN5">
        <f>(C5+D5+E5+H5+I5+J5+K5+L5+M5+R5+U5+V5+W5+O5+T5+X5+AA5+AB5+AC5+AD5+AH5+AI5)/AN$1*100</f>
        <v>82.38636363636364</v>
      </c>
      <c r="AO5">
        <f>S5</f>
        <v>89</v>
      </c>
      <c r="AP5" s="2">
        <f>(AM5*0.1+AN5*0.3+AO5*0.15+AE5*0.15)/0.7</f>
        <v>86.889393939393955</v>
      </c>
    </row>
    <row r="6" spans="1:42" x14ac:dyDescent="0.25">
      <c r="A6">
        <v>6547</v>
      </c>
      <c r="C6">
        <v>9</v>
      </c>
      <c r="D6">
        <v>2</v>
      </c>
      <c r="E6">
        <v>2</v>
      </c>
      <c r="F6">
        <v>20</v>
      </c>
      <c r="G6">
        <v>17.5</v>
      </c>
      <c r="H6">
        <v>6</v>
      </c>
      <c r="I6">
        <v>2.5</v>
      </c>
      <c r="J6">
        <v>5</v>
      </c>
      <c r="K6">
        <v>2</v>
      </c>
      <c r="L6">
        <v>2</v>
      </c>
      <c r="M6">
        <v>2</v>
      </c>
      <c r="N6">
        <v>20</v>
      </c>
      <c r="O6">
        <v>10</v>
      </c>
      <c r="P6" s="1">
        <v>47</v>
      </c>
      <c r="Q6">
        <f>(P6/50)*20</f>
        <v>18.799999999999997</v>
      </c>
      <c r="R6">
        <v>2</v>
      </c>
      <c r="S6">
        <v>88</v>
      </c>
      <c r="T6">
        <v>9</v>
      </c>
      <c r="U6">
        <v>5</v>
      </c>
      <c r="V6">
        <v>2</v>
      </c>
      <c r="W6">
        <v>2</v>
      </c>
      <c r="X6">
        <v>2</v>
      </c>
      <c r="Y6">
        <v>20</v>
      </c>
      <c r="Z6">
        <v>19</v>
      </c>
      <c r="AA6">
        <v>5</v>
      </c>
      <c r="AB6">
        <v>2</v>
      </c>
      <c r="AC6">
        <v>2</v>
      </c>
      <c r="AD6">
        <v>2</v>
      </c>
      <c r="AE6">
        <v>90.4</v>
      </c>
      <c r="AF6">
        <v>20</v>
      </c>
      <c r="AG6">
        <v>20</v>
      </c>
      <c r="AH6">
        <v>2</v>
      </c>
      <c r="AI6">
        <v>2</v>
      </c>
      <c r="AJ6">
        <v>4</v>
      </c>
      <c r="AL6">
        <v>96</v>
      </c>
      <c r="AM6">
        <f>(F6+G6+N6+Q6+Y6+Z6)/6*2.5+AL6*0.5</f>
        <v>96.041666666666657</v>
      </c>
      <c r="AN6">
        <f>(C6+D6+E6+H6+I6+J6+K6+L6+M6+R6+U6+V6+W6+O6+T6+X6+AA6+AB6+AC6+AD6+AH6+AI6)/AN$1*100</f>
        <v>90.340909090909093</v>
      </c>
      <c r="AO6">
        <f>S6</f>
        <v>88</v>
      </c>
      <c r="AP6" s="2">
        <f>(AM6*0.1+AN6*0.3+AO6*0.15+AE6*0.15)/0.7</f>
        <v>90.666341991341994</v>
      </c>
    </row>
    <row r="7" spans="1:42" x14ac:dyDescent="0.25">
      <c r="A7">
        <v>7299</v>
      </c>
      <c r="C7">
        <v>7</v>
      </c>
      <c r="D7">
        <v>2</v>
      </c>
      <c r="E7">
        <v>2</v>
      </c>
      <c r="F7">
        <v>20</v>
      </c>
      <c r="G7">
        <v>17</v>
      </c>
      <c r="H7">
        <v>9</v>
      </c>
      <c r="I7">
        <v>2.5</v>
      </c>
      <c r="J7">
        <v>5</v>
      </c>
      <c r="K7">
        <v>2</v>
      </c>
      <c r="L7">
        <v>2</v>
      </c>
      <c r="M7">
        <v>2</v>
      </c>
      <c r="N7">
        <v>20</v>
      </c>
      <c r="O7">
        <v>10</v>
      </c>
      <c r="P7" s="1">
        <v>44</v>
      </c>
      <c r="Q7">
        <f>(P7/50)*20</f>
        <v>17.600000000000001</v>
      </c>
      <c r="R7">
        <v>2</v>
      </c>
      <c r="S7">
        <v>94</v>
      </c>
      <c r="T7">
        <v>4</v>
      </c>
      <c r="U7">
        <v>5</v>
      </c>
      <c r="V7">
        <v>2</v>
      </c>
      <c r="W7">
        <v>2</v>
      </c>
      <c r="X7">
        <v>2</v>
      </c>
      <c r="Y7">
        <v>20</v>
      </c>
      <c r="Z7">
        <v>19</v>
      </c>
      <c r="AB7">
        <v>2</v>
      </c>
      <c r="AC7">
        <v>2</v>
      </c>
      <c r="AD7">
        <v>2</v>
      </c>
      <c r="AE7">
        <v>75.3</v>
      </c>
      <c r="AF7">
        <v>20</v>
      </c>
      <c r="AG7">
        <v>20</v>
      </c>
      <c r="AH7">
        <v>2</v>
      </c>
      <c r="AI7">
        <v>2</v>
      </c>
      <c r="AJ7">
        <v>4</v>
      </c>
      <c r="AL7">
        <v>87.4</v>
      </c>
      <c r="AM7">
        <f>(F7+G7+N7+Q7+Y7+Z7)/6*2.5+AL7*0.5</f>
        <v>91.033333333333331</v>
      </c>
      <c r="AN7">
        <f>(C7+D7+E7+H7+I7+J7+K7+L7+M7+R7+U7+V7+W7+O7+T7+X7+AA7+AB7+AC7+AD7+AH7+AI7)/AN$1*100</f>
        <v>80.11363636363636</v>
      </c>
      <c r="AO7">
        <f>S7</f>
        <v>94</v>
      </c>
      <c r="AP7" s="2">
        <f>(AM7*0.1+AN7*0.3+AO7*0.15+AE7*0.15)/0.7</f>
        <v>83.617748917748926</v>
      </c>
    </row>
    <row r="8" spans="1:42" x14ac:dyDescent="0.25">
      <c r="A8">
        <v>11347</v>
      </c>
      <c r="C8">
        <v>7</v>
      </c>
      <c r="D8">
        <v>2</v>
      </c>
      <c r="E8">
        <v>2</v>
      </c>
      <c r="F8">
        <v>20</v>
      </c>
      <c r="G8">
        <v>18</v>
      </c>
      <c r="H8">
        <v>8</v>
      </c>
      <c r="I8">
        <v>5</v>
      </c>
      <c r="K8">
        <v>2</v>
      </c>
      <c r="L8">
        <v>2</v>
      </c>
      <c r="M8">
        <v>2</v>
      </c>
      <c r="N8">
        <v>20</v>
      </c>
      <c r="O8">
        <v>10</v>
      </c>
      <c r="P8" s="1">
        <v>42</v>
      </c>
      <c r="Q8">
        <f>(P8/50)*20</f>
        <v>16.8</v>
      </c>
      <c r="R8">
        <v>2</v>
      </c>
      <c r="S8">
        <v>90</v>
      </c>
      <c r="T8">
        <v>11</v>
      </c>
      <c r="U8">
        <v>5</v>
      </c>
      <c r="V8">
        <v>2</v>
      </c>
      <c r="W8">
        <v>2</v>
      </c>
      <c r="X8">
        <v>2</v>
      </c>
      <c r="Y8">
        <v>20</v>
      </c>
      <c r="Z8">
        <v>19</v>
      </c>
      <c r="AA8">
        <v>5</v>
      </c>
      <c r="AB8">
        <v>2</v>
      </c>
      <c r="AC8">
        <v>2</v>
      </c>
      <c r="AD8">
        <v>2</v>
      </c>
      <c r="AE8">
        <v>88.2</v>
      </c>
      <c r="AF8">
        <v>20</v>
      </c>
      <c r="AG8">
        <v>20</v>
      </c>
      <c r="AH8">
        <v>2</v>
      </c>
      <c r="AI8">
        <v>2</v>
      </c>
      <c r="AJ8">
        <v>4</v>
      </c>
      <c r="AL8">
        <v>78.400000000000006</v>
      </c>
      <c r="AM8">
        <f>(F8+G8+N8+Q8+Y8+Z8)/6*2.5+AL8*0.5</f>
        <v>86.616666666666674</v>
      </c>
      <c r="AN8">
        <f>(C8+D8+E8+H8+I8+J8+K8+L8+M8+R8+U8+V8+W8+O8+T8+X8+AA8+AB8+AC8+AD8+AH8+AI8)/AN$1*100</f>
        <v>89.772727272727266</v>
      </c>
      <c r="AO8">
        <f>S8</f>
        <v>90</v>
      </c>
      <c r="AP8" s="2">
        <f>(AM8*0.1+AN8*0.3+AO8*0.15+AE8*0.15)/0.7</f>
        <v>89.033549783549802</v>
      </c>
    </row>
    <row r="9" spans="1:42" x14ac:dyDescent="0.25">
      <c r="A9">
        <v>11891</v>
      </c>
      <c r="C9">
        <v>6</v>
      </c>
      <c r="D9">
        <v>2</v>
      </c>
      <c r="E9">
        <v>2</v>
      </c>
      <c r="F9">
        <v>20</v>
      </c>
      <c r="G9">
        <v>18</v>
      </c>
      <c r="H9">
        <v>7</v>
      </c>
      <c r="I9">
        <v>2.5</v>
      </c>
      <c r="J9">
        <v>5</v>
      </c>
      <c r="K9">
        <v>2</v>
      </c>
      <c r="L9">
        <v>2</v>
      </c>
      <c r="N9">
        <v>20</v>
      </c>
      <c r="O9">
        <v>9</v>
      </c>
      <c r="P9" s="1">
        <v>43</v>
      </c>
      <c r="Q9">
        <f>(P9/50)*20</f>
        <v>17.2</v>
      </c>
      <c r="R9">
        <v>2</v>
      </c>
      <c r="S9">
        <v>82</v>
      </c>
      <c r="U9">
        <v>5</v>
      </c>
      <c r="V9">
        <v>2</v>
      </c>
      <c r="W9">
        <v>2</v>
      </c>
      <c r="X9">
        <v>2</v>
      </c>
      <c r="Y9">
        <v>20</v>
      </c>
      <c r="Z9">
        <v>19</v>
      </c>
      <c r="AA9">
        <v>5</v>
      </c>
      <c r="AB9">
        <v>2</v>
      </c>
      <c r="AC9">
        <v>2</v>
      </c>
      <c r="AD9">
        <v>2</v>
      </c>
      <c r="AE9">
        <v>89.2</v>
      </c>
      <c r="AF9">
        <v>20</v>
      </c>
      <c r="AG9">
        <v>16</v>
      </c>
      <c r="AH9">
        <v>2</v>
      </c>
      <c r="AI9">
        <v>2</v>
      </c>
      <c r="AJ9">
        <v>4</v>
      </c>
      <c r="AL9">
        <v>69</v>
      </c>
      <c r="AM9">
        <f>(F9+G9+N9+Q9+Y9+Z9)/6*2.5+AL9*0.5</f>
        <v>82.083333333333343</v>
      </c>
      <c r="AN9">
        <f>(C9+D9+E9+H9+I9+J9+K9+L9+M9+R9+U9+V9+W9+O9+T9+X9+AA9+AB9+AC9+AD9+AH9+AI9)/AN$1*100</f>
        <v>74.431818181818173</v>
      </c>
      <c r="AO9">
        <f>S9</f>
        <v>82</v>
      </c>
      <c r="AP9" s="2">
        <f>(AM9*0.1+AN9*0.3+AO9*0.15+AE9*0.15)/0.7</f>
        <v>80.311255411255402</v>
      </c>
    </row>
    <row r="10" spans="1:42" x14ac:dyDescent="0.25">
      <c r="A10">
        <v>12192</v>
      </c>
      <c r="C10">
        <v>7</v>
      </c>
      <c r="D10">
        <v>2</v>
      </c>
      <c r="E10">
        <v>2</v>
      </c>
      <c r="F10">
        <v>20</v>
      </c>
      <c r="G10">
        <v>11</v>
      </c>
      <c r="J10">
        <v>5</v>
      </c>
      <c r="K10">
        <v>1</v>
      </c>
      <c r="L10">
        <v>2</v>
      </c>
      <c r="M10">
        <v>2</v>
      </c>
      <c r="N10">
        <v>20</v>
      </c>
      <c r="O10">
        <v>7</v>
      </c>
      <c r="P10" s="1">
        <v>33</v>
      </c>
      <c r="Q10">
        <f>(P10/50)*20</f>
        <v>13.200000000000001</v>
      </c>
      <c r="R10">
        <v>2</v>
      </c>
      <c r="S10">
        <v>71</v>
      </c>
      <c r="U10">
        <v>5</v>
      </c>
      <c r="V10">
        <v>2</v>
      </c>
      <c r="W10">
        <v>2</v>
      </c>
      <c r="Y10">
        <v>20</v>
      </c>
      <c r="Z10">
        <v>19</v>
      </c>
      <c r="AB10">
        <v>2</v>
      </c>
      <c r="AC10">
        <v>2</v>
      </c>
      <c r="AD10">
        <v>2</v>
      </c>
      <c r="AE10">
        <v>87</v>
      </c>
      <c r="AF10">
        <v>20</v>
      </c>
      <c r="AG10">
        <v>18</v>
      </c>
      <c r="AI10">
        <v>2</v>
      </c>
      <c r="AJ10">
        <v>4</v>
      </c>
      <c r="AL10">
        <v>44.8</v>
      </c>
      <c r="AM10">
        <f>(F10+G10+N10+Q10+Y10+Z10)/6*2.5+AL10*0.5</f>
        <v>65.400000000000006</v>
      </c>
      <c r="AN10">
        <f>(C10+D10+E10+H10+I10+J10+K10+L10+M10+R10+U10+V10+W10+O10+T10+X10+AA10+AB10+AC10+AD10+AH10+AI10)/AN$1*100</f>
        <v>53.409090909090907</v>
      </c>
      <c r="AO10">
        <f>S10</f>
        <v>71</v>
      </c>
      <c r="AP10" s="2">
        <f>(AM10*0.1+AN10*0.3+AO10*0.15+AE10*0.15)/0.7</f>
        <v>66.089610389610385</v>
      </c>
    </row>
    <row r="11" spans="1:42" x14ac:dyDescent="0.25">
      <c r="A11">
        <v>14877</v>
      </c>
      <c r="C11">
        <v>3</v>
      </c>
      <c r="D11">
        <v>2</v>
      </c>
      <c r="F11">
        <v>20</v>
      </c>
      <c r="G11">
        <v>10</v>
      </c>
      <c r="H11">
        <v>6</v>
      </c>
      <c r="I11">
        <v>5</v>
      </c>
      <c r="J11">
        <v>5</v>
      </c>
      <c r="K11">
        <v>1</v>
      </c>
      <c r="L11">
        <v>2</v>
      </c>
      <c r="M11">
        <v>2</v>
      </c>
      <c r="N11">
        <v>20</v>
      </c>
      <c r="O11">
        <v>8</v>
      </c>
      <c r="P11" s="1">
        <v>32</v>
      </c>
      <c r="Q11">
        <f>(P11/50)*20</f>
        <v>12.8</v>
      </c>
      <c r="R11">
        <v>2</v>
      </c>
      <c r="S11">
        <v>69</v>
      </c>
      <c r="U11">
        <v>5</v>
      </c>
      <c r="X11">
        <v>2</v>
      </c>
      <c r="Y11">
        <v>20</v>
      </c>
      <c r="Z11">
        <v>18</v>
      </c>
      <c r="AA11">
        <v>5</v>
      </c>
      <c r="AB11">
        <v>2</v>
      </c>
      <c r="AC11">
        <v>2</v>
      </c>
      <c r="AD11">
        <v>2</v>
      </c>
      <c r="AE11">
        <v>68.900000000000006</v>
      </c>
      <c r="AF11">
        <v>20</v>
      </c>
      <c r="AG11">
        <v>17</v>
      </c>
      <c r="AI11">
        <v>2</v>
      </c>
      <c r="AJ11">
        <v>4</v>
      </c>
      <c r="AL11">
        <v>27.4</v>
      </c>
      <c r="AM11">
        <f>(F11+G11+N11+Q11+Y11+Z11)/6*2.5+AL11*0.5</f>
        <v>55.7</v>
      </c>
      <c r="AN11">
        <f>(C11+D11+E11+H11+I11+J11+K11+L11+M11+R11+U11+V11+W11+O11+T11+X11+AA11+AB11+AC11+AD11+AH11+AI11)/AN$1*100</f>
        <v>63.636363636363633</v>
      </c>
      <c r="AO11">
        <f>S11</f>
        <v>69</v>
      </c>
      <c r="AP11" s="2">
        <f>(AM11*0.1+AN11*0.3+AO11*0.15+AE11*0.15)/0.7</f>
        <v>64.779870129870133</v>
      </c>
    </row>
    <row r="12" spans="1:42" x14ac:dyDescent="0.25">
      <c r="A12">
        <v>17134</v>
      </c>
      <c r="C12">
        <v>7</v>
      </c>
      <c r="D12">
        <v>2</v>
      </c>
      <c r="E12">
        <v>2</v>
      </c>
      <c r="F12">
        <v>20</v>
      </c>
      <c r="G12">
        <v>19</v>
      </c>
      <c r="H12">
        <v>7</v>
      </c>
      <c r="I12">
        <v>2.5</v>
      </c>
      <c r="J12">
        <v>5</v>
      </c>
      <c r="K12">
        <v>2</v>
      </c>
      <c r="L12">
        <v>2</v>
      </c>
      <c r="M12">
        <v>2</v>
      </c>
      <c r="N12">
        <v>20</v>
      </c>
      <c r="O12">
        <v>9.5</v>
      </c>
      <c r="P12" s="1">
        <v>34</v>
      </c>
      <c r="Q12">
        <f>(P12/50)*20</f>
        <v>13.600000000000001</v>
      </c>
      <c r="S12">
        <v>76</v>
      </c>
      <c r="T12">
        <v>7</v>
      </c>
      <c r="U12">
        <v>5</v>
      </c>
      <c r="V12">
        <v>2</v>
      </c>
      <c r="W12">
        <v>2</v>
      </c>
      <c r="X12">
        <v>2</v>
      </c>
      <c r="Y12">
        <v>20</v>
      </c>
      <c r="Z12">
        <v>19</v>
      </c>
      <c r="AA12">
        <v>5</v>
      </c>
      <c r="AB12">
        <v>2</v>
      </c>
      <c r="AC12">
        <v>2</v>
      </c>
      <c r="AD12">
        <v>2</v>
      </c>
      <c r="AE12">
        <v>90.2</v>
      </c>
      <c r="AF12">
        <v>20</v>
      </c>
      <c r="AG12">
        <v>16</v>
      </c>
      <c r="AH12">
        <v>2</v>
      </c>
      <c r="AI12">
        <v>2</v>
      </c>
      <c r="AJ12">
        <v>4</v>
      </c>
      <c r="AL12">
        <v>89.8</v>
      </c>
      <c r="AM12">
        <f>(F12+G12+N12+Q12+Y12+Z12)/6*2.5+AL12*0.5</f>
        <v>91.399999999999991</v>
      </c>
      <c r="AN12">
        <f>(C12+D12+E12+H12+I12+J12+K12+L12+M12+R12+U12+V12+W12+O12+T12+X12+AA12+AB12+AC12+AD12+AH12+AI12)/AN$1*100</f>
        <v>84.090909090909093</v>
      </c>
      <c r="AO12">
        <f>S12</f>
        <v>76</v>
      </c>
      <c r="AP12" s="2">
        <f>(AM12*0.1+AN12*0.3+AO12*0.15+AE12*0.15)/0.7</f>
        <v>84.710389610389612</v>
      </c>
    </row>
    <row r="13" spans="1:42" x14ac:dyDescent="0.25">
      <c r="A13">
        <v>19860</v>
      </c>
      <c r="C13">
        <v>5</v>
      </c>
      <c r="E13">
        <v>2</v>
      </c>
      <c r="F13">
        <v>20</v>
      </c>
      <c r="G13">
        <v>12</v>
      </c>
      <c r="H13">
        <v>9</v>
      </c>
      <c r="J13">
        <v>5</v>
      </c>
      <c r="K13">
        <v>1</v>
      </c>
      <c r="L13">
        <v>2</v>
      </c>
      <c r="N13">
        <v>20</v>
      </c>
      <c r="O13">
        <v>10</v>
      </c>
      <c r="P13" s="1">
        <v>37</v>
      </c>
      <c r="Q13">
        <f>(P13/50)*20</f>
        <v>14.8</v>
      </c>
      <c r="S13">
        <v>90</v>
      </c>
      <c r="U13">
        <v>5</v>
      </c>
      <c r="V13">
        <v>2</v>
      </c>
      <c r="W13">
        <v>2</v>
      </c>
      <c r="X13">
        <v>2</v>
      </c>
      <c r="Y13">
        <v>20</v>
      </c>
      <c r="Z13">
        <v>19</v>
      </c>
      <c r="AB13">
        <v>2</v>
      </c>
      <c r="AD13">
        <v>2</v>
      </c>
      <c r="AE13">
        <v>67.7</v>
      </c>
      <c r="AF13">
        <v>20</v>
      </c>
      <c r="AG13">
        <v>19</v>
      </c>
      <c r="AH13">
        <v>2</v>
      </c>
      <c r="AI13">
        <v>2</v>
      </c>
      <c r="AJ13">
        <v>4</v>
      </c>
      <c r="AL13">
        <v>64.2</v>
      </c>
      <c r="AM13">
        <f>(F13+G13+N13+Q13+Y13+Z13)/6*2.5+AL13*0.5</f>
        <v>76.183333333333337</v>
      </c>
      <c r="AN13">
        <f>(C13+D13+E13+H13+I13+J13+K13+L13+M13+R13+U13+V13+W13+O13+T13+X13+AA13+AB13+AC13+AD13+AH13+AI13)/AN$1*100</f>
        <v>60.227272727272727</v>
      </c>
      <c r="AO13">
        <f>S13</f>
        <v>90</v>
      </c>
      <c r="AP13" s="2">
        <f>(AM13*0.1+AN13*0.3+AO13*0.15+AE13*0.15)/0.7</f>
        <v>70.487878787878799</v>
      </c>
    </row>
    <row r="14" spans="1:42" x14ac:dyDescent="0.25">
      <c r="A14">
        <v>22393</v>
      </c>
      <c r="B14">
        <v>89</v>
      </c>
      <c r="C14">
        <v>7.5</v>
      </c>
      <c r="D14">
        <v>2</v>
      </c>
      <c r="E14">
        <v>2</v>
      </c>
      <c r="F14">
        <v>20</v>
      </c>
      <c r="G14">
        <v>19</v>
      </c>
      <c r="H14">
        <v>9</v>
      </c>
      <c r="I14">
        <v>5</v>
      </c>
      <c r="J14">
        <v>5</v>
      </c>
      <c r="K14">
        <v>2</v>
      </c>
      <c r="L14">
        <v>2</v>
      </c>
      <c r="M14">
        <v>2</v>
      </c>
      <c r="N14">
        <v>20</v>
      </c>
      <c r="O14">
        <v>9.5</v>
      </c>
      <c r="P14" s="1">
        <v>45</v>
      </c>
      <c r="Q14">
        <f>(P14/50)*20</f>
        <v>18</v>
      </c>
      <c r="R14">
        <v>2</v>
      </c>
      <c r="S14">
        <v>83</v>
      </c>
      <c r="T14">
        <v>10</v>
      </c>
      <c r="U14">
        <v>5</v>
      </c>
      <c r="V14">
        <v>2</v>
      </c>
      <c r="W14">
        <v>2</v>
      </c>
      <c r="X14">
        <v>2</v>
      </c>
      <c r="Y14">
        <v>20</v>
      </c>
      <c r="Z14">
        <v>19</v>
      </c>
      <c r="AA14">
        <v>5</v>
      </c>
      <c r="AB14">
        <v>2</v>
      </c>
      <c r="AC14">
        <v>2</v>
      </c>
      <c r="AD14">
        <v>2</v>
      </c>
      <c r="AE14">
        <v>94</v>
      </c>
      <c r="AF14">
        <v>20</v>
      </c>
      <c r="AG14">
        <v>19</v>
      </c>
      <c r="AH14">
        <v>2</v>
      </c>
      <c r="AI14">
        <v>2</v>
      </c>
      <c r="AJ14">
        <v>4</v>
      </c>
      <c r="AL14">
        <f>+(69.6*5+B14)/5</f>
        <v>87.4</v>
      </c>
      <c r="AM14">
        <f>(F14+G14+N14+Q14+Y14+Z14)/6*2.5+AL14*0.5</f>
        <v>92.033333333333331</v>
      </c>
      <c r="AN14">
        <f>(C14+D14+E14+H14+I14+J14+K14+L14+M14+R14+U14+V14+W14+O14+T14+X14+AA14+AB14+AC14+AD14+AH14+AI14)/AN$1*100</f>
        <v>95.454545454545453</v>
      </c>
      <c r="AO14">
        <f>S14</f>
        <v>83</v>
      </c>
      <c r="AP14" s="2">
        <f>(AM14*0.1+AN14*0.3+AO14*0.15+AE14*0.15)/0.7</f>
        <v>91.985281385281397</v>
      </c>
    </row>
    <row r="15" spans="1:42" x14ac:dyDescent="0.25">
      <c r="A15">
        <v>23210</v>
      </c>
      <c r="C15">
        <v>10</v>
      </c>
      <c r="D15">
        <v>2</v>
      </c>
      <c r="E15">
        <v>2</v>
      </c>
      <c r="F15">
        <v>20</v>
      </c>
      <c r="G15">
        <v>19</v>
      </c>
      <c r="H15">
        <v>10</v>
      </c>
      <c r="I15">
        <v>5</v>
      </c>
      <c r="J15">
        <v>5</v>
      </c>
      <c r="K15">
        <v>2</v>
      </c>
      <c r="L15">
        <v>2</v>
      </c>
      <c r="M15">
        <v>2</v>
      </c>
      <c r="N15">
        <v>20</v>
      </c>
      <c r="O15">
        <v>10</v>
      </c>
      <c r="P15" s="1">
        <v>42</v>
      </c>
      <c r="Q15">
        <f>(P15/50)*20</f>
        <v>16.8</v>
      </c>
      <c r="R15">
        <v>2</v>
      </c>
      <c r="S15">
        <v>90</v>
      </c>
      <c r="T15">
        <v>10</v>
      </c>
      <c r="U15">
        <v>5</v>
      </c>
      <c r="V15">
        <v>2</v>
      </c>
      <c r="W15">
        <v>2</v>
      </c>
      <c r="X15">
        <v>2</v>
      </c>
      <c r="Y15">
        <v>20</v>
      </c>
      <c r="Z15">
        <v>20</v>
      </c>
      <c r="AA15">
        <v>5</v>
      </c>
      <c r="AB15">
        <v>2</v>
      </c>
      <c r="AC15">
        <v>2</v>
      </c>
      <c r="AD15">
        <v>2</v>
      </c>
      <c r="AE15">
        <v>94.8</v>
      </c>
      <c r="AF15">
        <v>20</v>
      </c>
      <c r="AG15">
        <v>20</v>
      </c>
      <c r="AH15">
        <v>2</v>
      </c>
      <c r="AI15">
        <v>2</v>
      </c>
      <c r="AJ15">
        <v>4</v>
      </c>
      <c r="AL15">
        <v>96.8</v>
      </c>
      <c r="AM15">
        <f>(F15+G15+N15+Q15+Y15+Z15)/6*2.5+AL15*0.5</f>
        <v>96.65</v>
      </c>
      <c r="AN15">
        <f>(C15+D15+E15+H15+I15+J15+K15+L15+M15+R15+U15+V15+W15+O15+T15+X15+AA15+AB15+AC15+AD15+AH15+AI15)/AN$1*100</f>
        <v>100</v>
      </c>
      <c r="AO15">
        <f>S15</f>
        <v>90</v>
      </c>
      <c r="AP15" s="2">
        <f>(AM15*0.1+AN15*0.3+AO15*0.15+AE15*0.15)/0.7</f>
        <v>96.264285714285705</v>
      </c>
    </row>
    <row r="16" spans="1:42" x14ac:dyDescent="0.25">
      <c r="A16">
        <v>31431</v>
      </c>
      <c r="D16">
        <v>2</v>
      </c>
      <c r="E16">
        <v>2</v>
      </c>
      <c r="F16">
        <v>20</v>
      </c>
      <c r="G16">
        <v>20</v>
      </c>
      <c r="H16">
        <v>8</v>
      </c>
      <c r="I16">
        <v>5</v>
      </c>
      <c r="J16">
        <v>5</v>
      </c>
      <c r="K16">
        <v>2</v>
      </c>
      <c r="L16">
        <v>2</v>
      </c>
      <c r="M16">
        <v>2</v>
      </c>
      <c r="N16">
        <v>20</v>
      </c>
      <c r="O16">
        <v>10</v>
      </c>
      <c r="P16" s="1">
        <v>49</v>
      </c>
      <c r="Q16">
        <f>(P16/50)*20</f>
        <v>19.600000000000001</v>
      </c>
      <c r="R16">
        <v>2</v>
      </c>
      <c r="S16">
        <v>97</v>
      </c>
      <c r="T16">
        <v>7</v>
      </c>
      <c r="U16">
        <v>5</v>
      </c>
      <c r="V16">
        <v>2</v>
      </c>
      <c r="W16">
        <v>2</v>
      </c>
      <c r="X16">
        <v>2</v>
      </c>
      <c r="Y16">
        <v>20</v>
      </c>
      <c r="Z16">
        <v>19</v>
      </c>
      <c r="AA16">
        <v>5</v>
      </c>
      <c r="AB16">
        <v>2</v>
      </c>
      <c r="AC16">
        <v>2</v>
      </c>
      <c r="AE16">
        <v>96</v>
      </c>
      <c r="AF16">
        <v>20</v>
      </c>
      <c r="AG16">
        <v>20</v>
      </c>
      <c r="AH16">
        <v>2</v>
      </c>
      <c r="AI16">
        <v>2</v>
      </c>
      <c r="AJ16">
        <v>4</v>
      </c>
      <c r="AL16">
        <v>88.8</v>
      </c>
      <c r="AM16">
        <f>(F16+G16+N16+Q16+Y16+Z16)/6*2.5+AL16*0.5</f>
        <v>93.816666666666663</v>
      </c>
      <c r="AN16">
        <f>(C16+D16+E16+H16+I16+J16+K16+L16+M16+R16+U16+V16+W16+O16+T16+X16+AA16+AB16+AC16+AD16+AH16+AI16)/AN$1*100</f>
        <v>80.681818181818173</v>
      </c>
      <c r="AO16">
        <f>S16</f>
        <v>97</v>
      </c>
      <c r="AP16" s="2">
        <f>(AM16*0.1+AN16*0.3+AO16*0.15+AE16*0.15)/0.7</f>
        <v>89.337445887445881</v>
      </c>
    </row>
    <row r="17" spans="1:42" x14ac:dyDescent="0.25">
      <c r="A17">
        <v>35360</v>
      </c>
      <c r="C17">
        <v>6</v>
      </c>
      <c r="D17">
        <v>2</v>
      </c>
      <c r="E17">
        <v>2</v>
      </c>
      <c r="G17">
        <v>13</v>
      </c>
      <c r="H17">
        <v>4</v>
      </c>
      <c r="J17">
        <v>5</v>
      </c>
      <c r="M17">
        <v>2</v>
      </c>
      <c r="N17">
        <v>20</v>
      </c>
      <c r="O17">
        <v>9</v>
      </c>
      <c r="P17" s="1">
        <v>42</v>
      </c>
      <c r="Q17">
        <f>(P17/50)*20</f>
        <v>16.8</v>
      </c>
      <c r="R17">
        <v>2</v>
      </c>
      <c r="S17">
        <v>83</v>
      </c>
      <c r="U17">
        <v>5</v>
      </c>
      <c r="V17">
        <v>2</v>
      </c>
      <c r="W17">
        <v>2</v>
      </c>
      <c r="X17">
        <v>2</v>
      </c>
      <c r="Y17">
        <v>20</v>
      </c>
      <c r="Z17">
        <v>19</v>
      </c>
      <c r="AA17">
        <v>5</v>
      </c>
      <c r="AB17">
        <v>2</v>
      </c>
      <c r="AC17">
        <v>2</v>
      </c>
      <c r="AD17">
        <v>2</v>
      </c>
      <c r="AE17">
        <v>88.8</v>
      </c>
      <c r="AF17">
        <v>20</v>
      </c>
      <c r="AG17">
        <v>18</v>
      </c>
      <c r="AH17">
        <v>2</v>
      </c>
      <c r="AI17">
        <v>2</v>
      </c>
      <c r="AL17">
        <v>81.2</v>
      </c>
      <c r="AM17">
        <f>(F17+G17+N17+Q17+Y17+Z17)/6*2.5+AL17*0.5</f>
        <v>77.599999999999994</v>
      </c>
      <c r="AN17">
        <f>(C17+D17+E17+H17+I17+J17+K17+L17+M17+R17+U17+V17+W17+O17+T17+X17+AA17+AB17+AC17+AD17+AH17+AI17)/AN$1*100</f>
        <v>65.909090909090907</v>
      </c>
      <c r="AO17">
        <f>S17</f>
        <v>83</v>
      </c>
      <c r="AP17" s="2">
        <f>(AM17*0.1+AN17*0.3+AO17*0.15+AE17*0.15)/0.7</f>
        <v>76.146753246753249</v>
      </c>
    </row>
    <row r="18" spans="1:42" x14ac:dyDescent="0.25">
      <c r="A18" s="4">
        <v>42792</v>
      </c>
      <c r="B18" s="4">
        <v>67</v>
      </c>
      <c r="C18" s="4"/>
      <c r="D18" s="4">
        <v>2</v>
      </c>
      <c r="E18" s="4">
        <v>2</v>
      </c>
      <c r="F18" s="4">
        <v>20</v>
      </c>
      <c r="G18" s="4">
        <v>12</v>
      </c>
      <c r="H18" s="4">
        <v>5</v>
      </c>
      <c r="I18" s="4">
        <v>2.5</v>
      </c>
      <c r="J18" s="4">
        <v>5</v>
      </c>
      <c r="K18" s="4">
        <v>2</v>
      </c>
      <c r="M18">
        <v>2</v>
      </c>
      <c r="N18">
        <v>20</v>
      </c>
      <c r="O18">
        <v>5</v>
      </c>
      <c r="P18" s="1">
        <v>39</v>
      </c>
      <c r="Q18">
        <f>(P18/50)*20</f>
        <v>15.600000000000001</v>
      </c>
      <c r="R18">
        <v>2</v>
      </c>
      <c r="S18">
        <v>87</v>
      </c>
      <c r="V18">
        <v>2</v>
      </c>
      <c r="W18">
        <v>2</v>
      </c>
      <c r="X18">
        <v>2</v>
      </c>
      <c r="Y18">
        <v>20</v>
      </c>
      <c r="Z18">
        <v>17</v>
      </c>
      <c r="AA18">
        <v>2.5</v>
      </c>
      <c r="AB18">
        <v>2</v>
      </c>
      <c r="AC18">
        <v>2</v>
      </c>
      <c r="AD18">
        <v>2</v>
      </c>
      <c r="AE18">
        <v>89</v>
      </c>
      <c r="AF18">
        <v>20</v>
      </c>
      <c r="AG18">
        <v>16</v>
      </c>
      <c r="AH18">
        <v>2</v>
      </c>
      <c r="AI18">
        <v>2</v>
      </c>
      <c r="AJ18">
        <v>4</v>
      </c>
      <c r="AL18">
        <f>+(51*5+B18)/5</f>
        <v>64.400000000000006</v>
      </c>
      <c r="AM18">
        <f>(F18+G18+N18+Q18+Y18+Z18)/6*2.5+AL18*0.5</f>
        <v>75.783333333333331</v>
      </c>
      <c r="AN18">
        <f>(C18+D18+E18+H18+I18+J18+K18+L18+M18+R18+U18+V18+W18+O18+T18+X18+AA18+AB18+AC18+AD18+AH18+AI18)/AN$1*100</f>
        <v>52.272727272727273</v>
      </c>
      <c r="AO18">
        <f>S18</f>
        <v>87</v>
      </c>
      <c r="AP18" s="2">
        <f>(AM18*0.1+AN18*0.3+AO18*0.15+AE18*0.15)/0.7</f>
        <v>70.943073593073592</v>
      </c>
    </row>
    <row r="19" spans="1:42" x14ac:dyDescent="0.25">
      <c r="A19">
        <v>57110</v>
      </c>
      <c r="D19">
        <v>2</v>
      </c>
      <c r="E19">
        <v>2</v>
      </c>
      <c r="F19">
        <v>20</v>
      </c>
      <c r="G19">
        <v>15</v>
      </c>
      <c r="H19">
        <v>7</v>
      </c>
      <c r="I19">
        <v>5</v>
      </c>
      <c r="J19">
        <v>5</v>
      </c>
      <c r="K19">
        <v>2</v>
      </c>
      <c r="L19">
        <v>2</v>
      </c>
      <c r="M19">
        <v>2</v>
      </c>
      <c r="N19">
        <v>20</v>
      </c>
      <c r="O19">
        <v>9</v>
      </c>
      <c r="P19" s="1">
        <v>46</v>
      </c>
      <c r="Q19">
        <f>(P19/50)*20</f>
        <v>18.400000000000002</v>
      </c>
      <c r="R19">
        <v>2</v>
      </c>
      <c r="S19">
        <v>90</v>
      </c>
      <c r="T19">
        <v>6</v>
      </c>
      <c r="U19">
        <v>5</v>
      </c>
      <c r="V19">
        <v>2</v>
      </c>
      <c r="W19">
        <v>2</v>
      </c>
      <c r="X19">
        <v>2</v>
      </c>
      <c r="Y19">
        <v>20</v>
      </c>
      <c r="Z19">
        <v>19</v>
      </c>
      <c r="AA19">
        <v>5</v>
      </c>
      <c r="AB19">
        <v>2</v>
      </c>
      <c r="AC19">
        <v>2</v>
      </c>
      <c r="AD19">
        <v>2</v>
      </c>
      <c r="AE19">
        <v>93</v>
      </c>
      <c r="AF19">
        <v>20</v>
      </c>
      <c r="AG19">
        <v>20</v>
      </c>
      <c r="AH19">
        <v>2</v>
      </c>
      <c r="AI19">
        <v>2</v>
      </c>
      <c r="AJ19">
        <v>4</v>
      </c>
      <c r="AL19">
        <v>87.6</v>
      </c>
      <c r="AM19">
        <f>(F19+G19+N19+Q19+Y19+Z19)/6*2.5+AL19*0.5</f>
        <v>90.633333333333326</v>
      </c>
      <c r="AN19">
        <f>(C19+D19+E19+H19+I19+J19+K19+L19+M19+R19+U19+V19+W19+O19+T19+X19+AA19+AB19+AC19+AD19+AH19+AI19)/AN$1*100</f>
        <v>79.545454545454547</v>
      </c>
      <c r="AO19">
        <f>S19</f>
        <v>90</v>
      </c>
      <c r="AP19" s="2">
        <f>(AM19*0.1+AN19*0.3+AO19*0.15+AE19*0.15)/0.7</f>
        <v>86.252813852813858</v>
      </c>
    </row>
    <row r="20" spans="1:42" x14ac:dyDescent="0.25">
      <c r="A20">
        <v>70393</v>
      </c>
      <c r="C20">
        <v>6</v>
      </c>
      <c r="D20">
        <v>2</v>
      </c>
      <c r="E20">
        <v>2</v>
      </c>
      <c r="F20">
        <v>20</v>
      </c>
      <c r="G20">
        <v>17</v>
      </c>
      <c r="H20">
        <v>4</v>
      </c>
      <c r="I20">
        <v>2.5</v>
      </c>
      <c r="J20">
        <v>5</v>
      </c>
      <c r="K20">
        <v>2</v>
      </c>
      <c r="L20">
        <v>2</v>
      </c>
      <c r="M20">
        <v>2</v>
      </c>
      <c r="N20">
        <v>20</v>
      </c>
      <c r="O20">
        <v>7</v>
      </c>
      <c r="P20" s="1">
        <v>33</v>
      </c>
      <c r="Q20">
        <f>(P20/50)*20</f>
        <v>13.200000000000001</v>
      </c>
      <c r="R20">
        <v>2</v>
      </c>
      <c r="S20">
        <v>61</v>
      </c>
      <c r="T20">
        <v>7</v>
      </c>
      <c r="U20">
        <v>5</v>
      </c>
      <c r="V20">
        <v>2</v>
      </c>
      <c r="W20">
        <v>2</v>
      </c>
      <c r="X20">
        <v>2</v>
      </c>
      <c r="Y20">
        <v>20</v>
      </c>
      <c r="Z20">
        <v>19</v>
      </c>
      <c r="AA20">
        <v>5</v>
      </c>
      <c r="AB20">
        <v>2</v>
      </c>
      <c r="AC20">
        <v>2</v>
      </c>
      <c r="AD20">
        <v>2</v>
      </c>
      <c r="AE20">
        <v>88.3</v>
      </c>
      <c r="AF20">
        <v>20</v>
      </c>
      <c r="AG20">
        <v>17</v>
      </c>
      <c r="AH20">
        <v>2</v>
      </c>
      <c r="AI20">
        <v>2</v>
      </c>
      <c r="AJ20">
        <v>4</v>
      </c>
      <c r="AL20">
        <v>72.400000000000006</v>
      </c>
      <c r="AM20">
        <f>(F20+G20+N20+Q20+Y20+Z20)/6*2.5+AL20*0.5</f>
        <v>81.7</v>
      </c>
      <c r="AN20">
        <f>(C20+D20+E20+H20+I20+J20+K20+L20+M20+R20+U20+V20+W20+O20+T20+X20+AA20+AB20+AC20+AD20+AH20+AI20)/AN$1*100</f>
        <v>78.977272727272734</v>
      </c>
      <c r="AO20">
        <f>S20</f>
        <v>61</v>
      </c>
      <c r="AP20" s="2">
        <f>(AM20*0.1+AN20*0.3+AO20*0.15+AE20*0.15)/0.7</f>
        <v>77.511688311688317</v>
      </c>
    </row>
    <row r="21" spans="1:42" x14ac:dyDescent="0.25">
      <c r="A21">
        <v>71648</v>
      </c>
      <c r="C21" s="3">
        <v>9</v>
      </c>
      <c r="D21">
        <v>2</v>
      </c>
      <c r="E21">
        <v>2</v>
      </c>
      <c r="F21">
        <v>20</v>
      </c>
      <c r="G21">
        <v>15</v>
      </c>
      <c r="H21">
        <v>3</v>
      </c>
      <c r="I21">
        <v>5</v>
      </c>
      <c r="J21">
        <v>5</v>
      </c>
      <c r="K21">
        <v>2</v>
      </c>
      <c r="L21">
        <v>2</v>
      </c>
      <c r="M21">
        <v>2</v>
      </c>
      <c r="N21">
        <v>20</v>
      </c>
      <c r="O21">
        <v>8</v>
      </c>
      <c r="P21" s="1">
        <v>45</v>
      </c>
      <c r="Q21">
        <f>(P21/50)*20</f>
        <v>18</v>
      </c>
      <c r="R21">
        <v>2</v>
      </c>
      <c r="S21">
        <v>85</v>
      </c>
      <c r="T21">
        <v>9</v>
      </c>
      <c r="U21">
        <v>5</v>
      </c>
      <c r="V21">
        <v>2</v>
      </c>
      <c r="W21">
        <v>2</v>
      </c>
      <c r="X21">
        <v>2</v>
      </c>
      <c r="Y21">
        <v>20</v>
      </c>
      <c r="Z21">
        <v>19</v>
      </c>
      <c r="AA21">
        <v>5</v>
      </c>
      <c r="AB21">
        <v>2</v>
      </c>
      <c r="AC21">
        <v>2</v>
      </c>
      <c r="AD21">
        <v>2</v>
      </c>
      <c r="AE21">
        <v>97.7</v>
      </c>
      <c r="AF21">
        <v>20</v>
      </c>
      <c r="AG21">
        <v>20</v>
      </c>
      <c r="AH21">
        <v>2</v>
      </c>
      <c r="AI21">
        <v>2</v>
      </c>
      <c r="AJ21">
        <v>4</v>
      </c>
      <c r="AL21">
        <v>88.4</v>
      </c>
      <c r="AM21">
        <f>(F21+G21+N21+Q21+Y21+Z21)/6*2.5+AL21*0.5</f>
        <v>90.866666666666674</v>
      </c>
      <c r="AN21">
        <f>(C21+D21+E21+H21+I21+J21+K21+L21+M21+R21+U21+V21+W21+O21+T21+X21+AA21+AB21+AC21+AD21+AH21+AI21)/AN$1*100</f>
        <v>87.5</v>
      </c>
      <c r="AO21">
        <f>S21</f>
        <v>85</v>
      </c>
      <c r="AP21" s="2">
        <f>(AM21*0.1+AN21*0.3+AO21*0.15+AE21*0.15)/0.7</f>
        <v>89.630952380952394</v>
      </c>
    </row>
    <row r="22" spans="1:42" x14ac:dyDescent="0.25">
      <c r="A22">
        <v>72027</v>
      </c>
      <c r="C22">
        <v>3</v>
      </c>
      <c r="D22">
        <v>2</v>
      </c>
      <c r="E22">
        <v>2</v>
      </c>
      <c r="F22">
        <v>20</v>
      </c>
      <c r="G22">
        <v>20</v>
      </c>
      <c r="H22">
        <v>10</v>
      </c>
      <c r="I22">
        <v>5</v>
      </c>
      <c r="J22">
        <v>5</v>
      </c>
      <c r="K22">
        <v>2</v>
      </c>
      <c r="L22">
        <v>2</v>
      </c>
      <c r="M22">
        <v>2</v>
      </c>
      <c r="N22">
        <v>20</v>
      </c>
      <c r="O22">
        <v>6</v>
      </c>
      <c r="P22" s="1">
        <v>43</v>
      </c>
      <c r="Q22">
        <f>(P22/50)*20</f>
        <v>17.2</v>
      </c>
      <c r="R22">
        <v>2</v>
      </c>
      <c r="S22">
        <v>84</v>
      </c>
      <c r="T22">
        <v>8</v>
      </c>
      <c r="U22">
        <v>5</v>
      </c>
      <c r="V22">
        <v>2</v>
      </c>
      <c r="X22">
        <v>2</v>
      </c>
      <c r="Y22">
        <v>20</v>
      </c>
      <c r="Z22">
        <v>19</v>
      </c>
      <c r="AA22">
        <v>5</v>
      </c>
      <c r="AB22">
        <v>2</v>
      </c>
      <c r="AD22">
        <v>2</v>
      </c>
      <c r="AE22">
        <v>94.2</v>
      </c>
      <c r="AF22">
        <v>20</v>
      </c>
      <c r="AG22">
        <v>18</v>
      </c>
      <c r="AH22">
        <v>2</v>
      </c>
      <c r="AI22">
        <v>2</v>
      </c>
      <c r="AJ22">
        <v>4</v>
      </c>
      <c r="AL22">
        <v>100</v>
      </c>
      <c r="AM22">
        <f>(F22+G22+N22+Q22+Y22+Z22)/6*2.5+AL22*0.5</f>
        <v>98.416666666666671</v>
      </c>
      <c r="AN22">
        <f>(C22+D22+E22+H22+I22+J22+K22+L22+M22+R22+U22+V22+W22+O22+T22+X22+AA22+AB22+AC22+AD22+AH22+AI22)/AN$1*100</f>
        <v>80.681818181818173</v>
      </c>
      <c r="AO22">
        <f>S22</f>
        <v>84</v>
      </c>
      <c r="AP22" s="2">
        <f>(AM22*0.1+AN22*0.3+AO22*0.15+AE22*0.15)/0.7</f>
        <v>86.82316017316019</v>
      </c>
    </row>
    <row r="23" spans="1:42" x14ac:dyDescent="0.25">
      <c r="A23">
        <v>76217</v>
      </c>
      <c r="C23">
        <v>7.5</v>
      </c>
      <c r="E23">
        <v>2</v>
      </c>
      <c r="F23">
        <v>20</v>
      </c>
      <c r="G23">
        <v>19</v>
      </c>
      <c r="H23">
        <v>6</v>
      </c>
      <c r="I23">
        <v>2.5</v>
      </c>
      <c r="J23">
        <v>5</v>
      </c>
      <c r="K23">
        <v>2</v>
      </c>
      <c r="L23">
        <v>2</v>
      </c>
      <c r="N23">
        <v>20</v>
      </c>
      <c r="O23">
        <v>7</v>
      </c>
      <c r="P23" s="1">
        <v>43</v>
      </c>
      <c r="Q23">
        <f>(P23/50)*20</f>
        <v>17.2</v>
      </c>
      <c r="R23">
        <v>2</v>
      </c>
      <c r="S23">
        <v>84</v>
      </c>
      <c r="T23">
        <v>5</v>
      </c>
      <c r="U23">
        <v>5</v>
      </c>
      <c r="V23">
        <v>2</v>
      </c>
      <c r="W23">
        <v>2</v>
      </c>
      <c r="X23">
        <v>2</v>
      </c>
      <c r="Y23">
        <v>20</v>
      </c>
      <c r="AA23">
        <v>5</v>
      </c>
      <c r="AB23">
        <v>2</v>
      </c>
      <c r="AC23">
        <v>2</v>
      </c>
      <c r="AD23">
        <v>2</v>
      </c>
      <c r="AE23">
        <v>87.25</v>
      </c>
      <c r="AF23">
        <v>20</v>
      </c>
      <c r="AG23">
        <v>18</v>
      </c>
      <c r="AH23">
        <v>2</v>
      </c>
      <c r="AI23">
        <v>2</v>
      </c>
      <c r="AJ23">
        <v>4</v>
      </c>
      <c r="AL23">
        <v>60.4</v>
      </c>
      <c r="AM23">
        <f>(F23+G23+N23+Q23+Y23+Z23)/6*2.5+AL23*0.5</f>
        <v>70.283333333333331</v>
      </c>
      <c r="AN23">
        <f>(C23+D23+E23+H23+I23+J23+K23+L23+M23+R23+U23+V23+W23+O23+T23+X23+AA23+AB23+AC23+AD23+AH23+AI23)/AN$1*100</f>
        <v>76.13636363636364</v>
      </c>
      <c r="AO23">
        <f>S23</f>
        <v>84</v>
      </c>
      <c r="AP23" s="2">
        <f>(AM23*0.1+AN23*0.3+AO23*0.15+AE23*0.15)/0.7</f>
        <v>79.366774891774895</v>
      </c>
    </row>
    <row r="24" spans="1:42" x14ac:dyDescent="0.25">
      <c r="A24">
        <v>80118</v>
      </c>
      <c r="C24">
        <v>10</v>
      </c>
      <c r="D24">
        <v>2</v>
      </c>
      <c r="E24">
        <v>2</v>
      </c>
      <c r="F24">
        <v>20</v>
      </c>
      <c r="G24">
        <v>19</v>
      </c>
      <c r="H24">
        <v>10</v>
      </c>
      <c r="I24">
        <v>5</v>
      </c>
      <c r="J24">
        <v>5</v>
      </c>
      <c r="K24">
        <v>2</v>
      </c>
      <c r="L24">
        <v>2</v>
      </c>
      <c r="M24">
        <v>2</v>
      </c>
      <c r="N24">
        <v>20</v>
      </c>
      <c r="O24">
        <v>10</v>
      </c>
      <c r="P24" s="1">
        <v>49</v>
      </c>
      <c r="Q24">
        <f>(P24/50)*20</f>
        <v>19.600000000000001</v>
      </c>
      <c r="R24">
        <v>2</v>
      </c>
      <c r="S24">
        <v>100</v>
      </c>
      <c r="T24">
        <v>9</v>
      </c>
      <c r="U24">
        <v>5</v>
      </c>
      <c r="V24">
        <v>2</v>
      </c>
      <c r="W24">
        <v>2</v>
      </c>
      <c r="X24">
        <v>2</v>
      </c>
      <c r="Y24">
        <v>20</v>
      </c>
      <c r="Z24">
        <v>19</v>
      </c>
      <c r="AA24">
        <v>5</v>
      </c>
      <c r="AB24">
        <v>2</v>
      </c>
      <c r="AC24">
        <v>2</v>
      </c>
      <c r="AD24">
        <v>2</v>
      </c>
      <c r="AE24">
        <v>97.5</v>
      </c>
      <c r="AF24">
        <v>20</v>
      </c>
      <c r="AG24">
        <v>18</v>
      </c>
      <c r="AH24">
        <v>2</v>
      </c>
      <c r="AI24">
        <v>2</v>
      </c>
      <c r="AJ24">
        <v>4</v>
      </c>
      <c r="AL24">
        <v>94.8</v>
      </c>
      <c r="AM24">
        <f>(F24+G24+N24+Q24+Y24+Z24)/6*2.5+AL24*0.5</f>
        <v>96.399999999999991</v>
      </c>
      <c r="AN24">
        <f>(C24+D24+E24+H24+I24+J24+K24+L24+M24+R24+U24+V24+W24+O24+T24+X24+AA24+AB24+AC24+AD24+AH24+AI24)/AN$1*100</f>
        <v>98.86363636363636</v>
      </c>
      <c r="AO24">
        <f>S24</f>
        <v>100</v>
      </c>
      <c r="AP24" s="2">
        <f>(AM24*0.1+AN24*0.3+AO24*0.15+AE24*0.15)/0.7</f>
        <v>98.462987012987014</v>
      </c>
    </row>
    <row r="25" spans="1:42" x14ac:dyDescent="0.25">
      <c r="A25">
        <v>80231</v>
      </c>
      <c r="C25">
        <v>5</v>
      </c>
      <c r="D25">
        <v>2</v>
      </c>
      <c r="E25">
        <v>2</v>
      </c>
      <c r="F25">
        <v>20</v>
      </c>
      <c r="G25">
        <v>19</v>
      </c>
      <c r="H25" s="4">
        <v>2</v>
      </c>
      <c r="J25">
        <v>5</v>
      </c>
      <c r="L25">
        <v>2</v>
      </c>
      <c r="M25">
        <v>2</v>
      </c>
      <c r="N25">
        <v>20</v>
      </c>
      <c r="O25">
        <v>9</v>
      </c>
      <c r="P25" s="1">
        <v>37</v>
      </c>
      <c r="Q25">
        <f>(P25/50)*20</f>
        <v>14.8</v>
      </c>
      <c r="R25">
        <v>2</v>
      </c>
      <c r="S25">
        <v>75</v>
      </c>
      <c r="T25">
        <v>3</v>
      </c>
      <c r="U25">
        <v>5</v>
      </c>
      <c r="V25">
        <v>2</v>
      </c>
      <c r="W25">
        <v>2</v>
      </c>
      <c r="X25">
        <v>2</v>
      </c>
      <c r="Y25">
        <v>20</v>
      </c>
      <c r="Z25">
        <v>17</v>
      </c>
      <c r="AB25">
        <v>2</v>
      </c>
      <c r="AC25">
        <v>2</v>
      </c>
      <c r="AD25">
        <v>2</v>
      </c>
      <c r="AE25">
        <v>92.7</v>
      </c>
      <c r="AF25">
        <v>20</v>
      </c>
      <c r="AG25">
        <v>14</v>
      </c>
      <c r="AH25">
        <v>2</v>
      </c>
      <c r="AI25">
        <v>2</v>
      </c>
      <c r="AJ25">
        <v>4</v>
      </c>
      <c r="AL25">
        <v>82</v>
      </c>
      <c r="AM25">
        <f>(F25+G25+N25+Q25+Y25+Z25)/6*2.5+AL25*0.5</f>
        <v>87.166666666666657</v>
      </c>
      <c r="AN25">
        <f>(C25+D25+E25+H25+I25+J25+K25+L25+M25+R25+U25+V25+W25+O25+T25+X25+AA25+AB25+AC25+AD25+AH25+AI25)/AN$1*100</f>
        <v>62.5</v>
      </c>
      <c r="AO25">
        <f>S25</f>
        <v>75</v>
      </c>
      <c r="AP25" s="2">
        <f>(AM25*0.1+AN25*0.3+AO25*0.15+AE25*0.15)/0.7</f>
        <v>75.173809523809538</v>
      </c>
    </row>
    <row r="26" spans="1:42" x14ac:dyDescent="0.25">
      <c r="A26">
        <v>82514</v>
      </c>
      <c r="C26">
        <v>5</v>
      </c>
      <c r="D26">
        <v>2</v>
      </c>
      <c r="E26">
        <v>2</v>
      </c>
      <c r="F26">
        <v>20</v>
      </c>
      <c r="G26">
        <v>18</v>
      </c>
      <c r="I26">
        <v>2.5</v>
      </c>
      <c r="J26">
        <v>5</v>
      </c>
      <c r="K26">
        <v>2</v>
      </c>
      <c r="L26">
        <v>2</v>
      </c>
      <c r="M26">
        <v>2</v>
      </c>
      <c r="N26">
        <v>20</v>
      </c>
      <c r="O26">
        <v>8.5</v>
      </c>
      <c r="P26" s="1">
        <v>40</v>
      </c>
      <c r="Q26">
        <f>(P26/50)*20</f>
        <v>16</v>
      </c>
      <c r="R26">
        <v>2</v>
      </c>
      <c r="S26">
        <v>70</v>
      </c>
      <c r="T26">
        <v>4</v>
      </c>
      <c r="W26">
        <v>2</v>
      </c>
      <c r="X26">
        <v>2</v>
      </c>
      <c r="Y26">
        <v>20</v>
      </c>
      <c r="Z26">
        <v>19</v>
      </c>
      <c r="AA26">
        <v>5</v>
      </c>
      <c r="AB26">
        <v>2</v>
      </c>
      <c r="AC26">
        <v>2</v>
      </c>
      <c r="AD26">
        <v>2</v>
      </c>
      <c r="AE26">
        <v>80.900000000000006</v>
      </c>
      <c r="AF26">
        <v>20</v>
      </c>
      <c r="AG26">
        <v>16</v>
      </c>
      <c r="AH26">
        <v>2</v>
      </c>
      <c r="AJ26">
        <v>4</v>
      </c>
      <c r="AL26">
        <v>67.2</v>
      </c>
      <c r="AM26">
        <f>(F26+G26+N26+Q26+Y26+Z26)/6*2.5+AL26*0.5</f>
        <v>80.683333333333337</v>
      </c>
      <c r="AN26">
        <f>(C26+D26+E26+H26+I26+J26+K26+L26+M26+R26+U26+V26+W26+O26+T26+X26+AA26+AB26+AC26+AD26+AH26+AI26)/AN$1*100</f>
        <v>61.363636363636367</v>
      </c>
      <c r="AO26">
        <f>S26</f>
        <v>70</v>
      </c>
      <c r="AP26" s="2">
        <f>(AM26*0.1+AN26*0.3+AO26*0.15+AE26*0.15)/0.7</f>
        <v>70.160606060606057</v>
      </c>
    </row>
    <row r="27" spans="1:42" x14ac:dyDescent="0.25">
      <c r="A27">
        <v>90793</v>
      </c>
      <c r="C27">
        <v>4</v>
      </c>
      <c r="D27">
        <v>2</v>
      </c>
      <c r="E27">
        <v>2</v>
      </c>
      <c r="F27">
        <v>20</v>
      </c>
      <c r="G27">
        <v>13</v>
      </c>
      <c r="H27">
        <v>9</v>
      </c>
      <c r="I27">
        <v>2.5</v>
      </c>
      <c r="J27">
        <v>5</v>
      </c>
      <c r="K27">
        <v>2</v>
      </c>
      <c r="L27">
        <v>2</v>
      </c>
      <c r="M27">
        <v>2</v>
      </c>
      <c r="N27">
        <v>20</v>
      </c>
      <c r="O27">
        <v>9</v>
      </c>
      <c r="P27" s="1">
        <v>42</v>
      </c>
      <c r="Q27">
        <f>(P27/50)*20</f>
        <v>16.8</v>
      </c>
      <c r="R27">
        <v>2</v>
      </c>
      <c r="S27">
        <v>81</v>
      </c>
      <c r="U27">
        <v>5</v>
      </c>
      <c r="V27">
        <v>2</v>
      </c>
      <c r="W27">
        <v>2</v>
      </c>
      <c r="X27">
        <v>2</v>
      </c>
      <c r="Z27">
        <v>18</v>
      </c>
      <c r="AA27">
        <v>5</v>
      </c>
      <c r="AB27">
        <v>2</v>
      </c>
      <c r="AC27">
        <v>2</v>
      </c>
      <c r="AD27">
        <v>2</v>
      </c>
      <c r="AE27">
        <v>88.4</v>
      </c>
      <c r="AF27">
        <v>20</v>
      </c>
      <c r="AG27">
        <v>18</v>
      </c>
      <c r="AI27">
        <v>2</v>
      </c>
      <c r="AJ27">
        <v>4</v>
      </c>
      <c r="AL27">
        <v>66</v>
      </c>
      <c r="AM27">
        <f>(F27+G27+N27+Q27+Y27+Z27)/6*2.5+AL27*0.5</f>
        <v>69.583333333333329</v>
      </c>
      <c r="AN27">
        <f>(C27+D27+E27+H27+I27+J27+K27+L27+M27+R27+U27+V27+W27+O27+T27+X27+AA27+AB27+AC27+AD27+AH27+AI27)/AN$1*100</f>
        <v>74.431818181818173</v>
      </c>
      <c r="AO27">
        <f>S27</f>
        <v>81</v>
      </c>
      <c r="AP27" s="2">
        <f>(AM27*0.1+AN27*0.3+AO27*0.15+AE27*0.15)/0.7</f>
        <v>78.139826839826824</v>
      </c>
    </row>
    <row r="28" spans="1:42" x14ac:dyDescent="0.25">
      <c r="A28">
        <v>94199</v>
      </c>
      <c r="C28">
        <v>9</v>
      </c>
      <c r="D28">
        <v>2</v>
      </c>
      <c r="E28">
        <v>2</v>
      </c>
      <c r="F28">
        <v>20</v>
      </c>
      <c r="G28">
        <v>18</v>
      </c>
      <c r="H28">
        <v>9</v>
      </c>
      <c r="I28">
        <v>5</v>
      </c>
      <c r="J28">
        <v>5</v>
      </c>
      <c r="K28">
        <v>2</v>
      </c>
      <c r="L28">
        <v>2</v>
      </c>
      <c r="M28">
        <v>2</v>
      </c>
      <c r="N28">
        <v>20</v>
      </c>
      <c r="O28">
        <v>9.5</v>
      </c>
      <c r="P28" s="1">
        <v>42</v>
      </c>
      <c r="Q28">
        <f>(P28/50)*20</f>
        <v>16.8</v>
      </c>
      <c r="R28">
        <v>2</v>
      </c>
      <c r="S28">
        <v>77</v>
      </c>
      <c r="T28">
        <v>6</v>
      </c>
      <c r="U28">
        <v>5</v>
      </c>
      <c r="V28">
        <v>2</v>
      </c>
      <c r="W28">
        <v>2</v>
      </c>
      <c r="X28">
        <v>2</v>
      </c>
      <c r="Y28">
        <v>20</v>
      </c>
      <c r="Z28">
        <v>19</v>
      </c>
      <c r="AA28">
        <v>5</v>
      </c>
      <c r="AB28">
        <v>2</v>
      </c>
      <c r="AC28">
        <v>2</v>
      </c>
      <c r="AD28">
        <v>2</v>
      </c>
      <c r="AE28">
        <v>91.3</v>
      </c>
      <c r="AF28">
        <v>20</v>
      </c>
      <c r="AG28">
        <v>19</v>
      </c>
      <c r="AH28">
        <v>2</v>
      </c>
      <c r="AI28">
        <v>2</v>
      </c>
      <c r="AJ28">
        <v>4</v>
      </c>
      <c r="AL28">
        <v>74.599999999999994</v>
      </c>
      <c r="AM28">
        <f>(F28+G28+N28+Q28+Y28+Z28)/6*2.5+AL28*0.5</f>
        <v>84.716666666666669</v>
      </c>
      <c r="AN28">
        <f>(C28+D28+E28+H28+I28+J28+K28+L28+M28+R28+U28+V28+W28+O28+T28+X28+AA28+AB28+AC28+AD28+AH28+AI28)/AN$1*100</f>
        <v>92.61363636363636</v>
      </c>
      <c r="AO28">
        <f>S28</f>
        <v>77</v>
      </c>
      <c r="AP28" s="2">
        <f>(AM28*0.1+AN28*0.3+AO28*0.15+AE28*0.15)/0.7</f>
        <v>87.858225108225099</v>
      </c>
    </row>
    <row r="29" spans="1:42" x14ac:dyDescent="0.25">
      <c r="A29">
        <v>98564</v>
      </c>
      <c r="C29">
        <v>5</v>
      </c>
      <c r="D29">
        <v>2</v>
      </c>
      <c r="E29">
        <v>2</v>
      </c>
      <c r="F29">
        <v>20</v>
      </c>
      <c r="G29">
        <v>15.5</v>
      </c>
      <c r="H29">
        <v>8</v>
      </c>
      <c r="I29">
        <v>2.5</v>
      </c>
      <c r="J29">
        <v>5</v>
      </c>
      <c r="K29">
        <v>2</v>
      </c>
      <c r="L29">
        <v>2</v>
      </c>
      <c r="M29">
        <v>2</v>
      </c>
      <c r="N29">
        <v>20</v>
      </c>
      <c r="O29">
        <v>7</v>
      </c>
      <c r="P29" s="1">
        <v>47</v>
      </c>
      <c r="Q29">
        <f>(P29/50)*20</f>
        <v>18.799999999999997</v>
      </c>
      <c r="R29">
        <v>2</v>
      </c>
      <c r="S29">
        <v>88</v>
      </c>
      <c r="U29">
        <v>2.5</v>
      </c>
      <c r="V29">
        <v>2</v>
      </c>
      <c r="W29">
        <v>2</v>
      </c>
      <c r="X29">
        <v>2</v>
      </c>
      <c r="Y29">
        <v>20</v>
      </c>
      <c r="Z29">
        <v>18</v>
      </c>
      <c r="AA29">
        <v>5</v>
      </c>
      <c r="AB29">
        <v>2</v>
      </c>
      <c r="AC29">
        <v>2</v>
      </c>
      <c r="AD29">
        <v>2</v>
      </c>
      <c r="AE29">
        <v>80.400000000000006</v>
      </c>
      <c r="AF29">
        <v>20</v>
      </c>
      <c r="AG29">
        <v>18</v>
      </c>
      <c r="AH29">
        <v>2</v>
      </c>
      <c r="AI29">
        <v>2</v>
      </c>
      <c r="AL29">
        <v>73.400000000000006</v>
      </c>
      <c r="AM29">
        <f>(F29+G29+N29+Q29+Y29+Z29)/6*2.5+AL29*0.5</f>
        <v>83.491666666666674</v>
      </c>
      <c r="AN29">
        <f>(C29+D29+E29+H29+I29+J29+K29+L29+M29+R29+U29+V29+W29+O29+T29+X29+AA29+AB29+AC29+AD29+AH29+AI29)/AN$1*100</f>
        <v>71.590909090909093</v>
      </c>
      <c r="AO29">
        <f>S29</f>
        <v>88</v>
      </c>
      <c r="AP29" s="2">
        <f>(AM29*0.1+AN29*0.3+AO29*0.15+AE29*0.15)/0.7</f>
        <v>78.694913419913433</v>
      </c>
    </row>
    <row r="30" spans="1:42" x14ac:dyDescent="0.25">
      <c r="C30">
        <v>5</v>
      </c>
      <c r="D30">
        <v>2</v>
      </c>
      <c r="E30">
        <v>2</v>
      </c>
      <c r="F30">
        <v>20</v>
      </c>
      <c r="G30">
        <v>18</v>
      </c>
      <c r="H30">
        <v>9</v>
      </c>
      <c r="K30">
        <v>1</v>
      </c>
      <c r="M30">
        <v>2</v>
      </c>
      <c r="N30">
        <v>20</v>
      </c>
      <c r="P30" s="1">
        <v>34</v>
      </c>
      <c r="Q30">
        <f>(P30/50)*20</f>
        <v>13.600000000000001</v>
      </c>
      <c r="R30">
        <v>2</v>
      </c>
      <c r="S30">
        <v>64</v>
      </c>
      <c r="T30">
        <v>7</v>
      </c>
      <c r="U30">
        <v>5</v>
      </c>
      <c r="V30">
        <v>2</v>
      </c>
      <c r="W30">
        <v>2</v>
      </c>
      <c r="X30">
        <v>2</v>
      </c>
      <c r="Y30">
        <v>20</v>
      </c>
      <c r="Z30">
        <v>17</v>
      </c>
      <c r="AA30">
        <v>5</v>
      </c>
      <c r="AB30">
        <v>2</v>
      </c>
      <c r="AC30">
        <v>2</v>
      </c>
      <c r="AD30">
        <v>2</v>
      </c>
      <c r="AE30">
        <v>80</v>
      </c>
      <c r="AF30">
        <v>20</v>
      </c>
      <c r="AG30">
        <v>18</v>
      </c>
      <c r="AH30">
        <v>2</v>
      </c>
      <c r="AI30">
        <v>2</v>
      </c>
      <c r="AJ30">
        <v>4</v>
      </c>
      <c r="AL30">
        <v>70.8</v>
      </c>
      <c r="AM30">
        <f>(F30+G30+N30+Q30+Y30+Z30)/6*2.5+AL30*0.5</f>
        <v>80.649999999999991</v>
      </c>
      <c r="AN30">
        <f>(C30+D30+E30+H30+I30+J30+K30+L30+M30+R30+U30+V30+W30+O30+T30+X30+AA30+AB30+AC30+AD30+AH30+AI30)/AN$1*100</f>
        <v>63.636363636363633</v>
      </c>
      <c r="AO30">
        <f>S30</f>
        <v>64</v>
      </c>
      <c r="AP30" s="2">
        <f>(AM30*0.1+AN30*0.3+AO30*0.15+AE30*0.15)/0.7</f>
        <v>69.651298701298714</v>
      </c>
    </row>
    <row r="31" spans="1:42" x14ac:dyDescent="0.25">
      <c r="P31" s="1"/>
    </row>
    <row r="32" spans="1:42" x14ac:dyDescent="0.25">
      <c r="A32" s="2"/>
      <c r="B32" s="2"/>
      <c r="C32" s="2">
        <f t="shared" ref="C32:Q32" si="0">AVERAGE(C3:C30)</f>
        <v>6.625</v>
      </c>
      <c r="D32" s="2">
        <f t="shared" si="0"/>
        <v>2</v>
      </c>
      <c r="E32" s="2">
        <f t="shared" si="0"/>
        <v>2</v>
      </c>
      <c r="F32" s="2">
        <f t="shared" si="0"/>
        <v>20</v>
      </c>
      <c r="G32" s="2">
        <f t="shared" si="0"/>
        <v>16.5</v>
      </c>
      <c r="H32" s="2">
        <f t="shared" si="0"/>
        <v>7.4615384615384617</v>
      </c>
      <c r="I32" s="2">
        <f t="shared" si="0"/>
        <v>3.6904761904761907</v>
      </c>
      <c r="J32" s="2">
        <f t="shared" si="0"/>
        <v>5</v>
      </c>
      <c r="K32" s="2">
        <f t="shared" si="0"/>
        <v>1.84</v>
      </c>
      <c r="L32" s="2">
        <f t="shared" si="0"/>
        <v>2</v>
      </c>
      <c r="M32" s="2">
        <f t="shared" si="0"/>
        <v>2</v>
      </c>
      <c r="N32" s="2">
        <f t="shared" si="0"/>
        <v>20</v>
      </c>
      <c r="O32" s="2">
        <f t="shared" si="0"/>
        <v>8.7407407407407405</v>
      </c>
      <c r="P32" s="2">
        <f t="shared" si="0"/>
        <v>41.321428571428569</v>
      </c>
      <c r="Q32" s="2">
        <f t="shared" si="0"/>
        <v>16.528571428571432</v>
      </c>
      <c r="R32" s="2"/>
      <c r="S32" s="2">
        <f>AVERAGE(S3:S30)</f>
        <v>83.607142857142861</v>
      </c>
      <c r="T32" s="2">
        <f>AVERAGE(T3:T30)</f>
        <v>7.25</v>
      </c>
      <c r="U32" s="2">
        <f t="shared" ref="U32:AJ32" si="1">AVERAGE(U3:U30)</f>
        <v>4.9038461538461542</v>
      </c>
      <c r="V32" s="2">
        <f t="shared" si="1"/>
        <v>2</v>
      </c>
      <c r="W32" s="2">
        <f t="shared" si="1"/>
        <v>2</v>
      </c>
      <c r="X32" s="2">
        <f t="shared" si="1"/>
        <v>2</v>
      </c>
      <c r="Y32" s="2">
        <f t="shared" si="1"/>
        <v>20</v>
      </c>
      <c r="Z32" s="2">
        <f t="shared" si="1"/>
        <v>18.777777777777779</v>
      </c>
      <c r="AA32" s="2">
        <f t="shared" si="1"/>
        <v>4.895833333333333</v>
      </c>
      <c r="AB32" s="2">
        <f t="shared" si="1"/>
        <v>2</v>
      </c>
      <c r="AC32" s="2">
        <f t="shared" si="1"/>
        <v>2</v>
      </c>
      <c r="AD32" s="2">
        <f t="shared" si="1"/>
        <v>2</v>
      </c>
      <c r="AE32" s="2">
        <f t="shared" si="1"/>
        <v>88.466071428571453</v>
      </c>
      <c r="AF32" s="2">
        <f t="shared" si="1"/>
        <v>20</v>
      </c>
      <c r="AG32" s="2">
        <f t="shared" si="1"/>
        <v>18.035714285714285</v>
      </c>
      <c r="AH32" s="2">
        <f t="shared" si="1"/>
        <v>2</v>
      </c>
      <c r="AI32" s="2">
        <f t="shared" si="1"/>
        <v>2</v>
      </c>
      <c r="AJ32" s="2">
        <f t="shared" si="1"/>
        <v>4</v>
      </c>
      <c r="AK32" s="2"/>
      <c r="AL32" s="2">
        <f>AVERAGE(AL3:AL30)</f>
        <v>77.578571428571436</v>
      </c>
      <c r="AM32" s="2">
        <f>AVERAGE(AM3:AM30)</f>
        <v>84.500595238095258</v>
      </c>
      <c r="AN32" s="2">
        <f>AVERAGE(AN3:AN30)</f>
        <v>77.617694805194802</v>
      </c>
      <c r="AO32" s="2">
        <f>AVERAGE(AO3:AO30)</f>
        <v>83.607142857142861</v>
      </c>
      <c r="AP32" s="2">
        <f>AVERAGE(AP3:AP30)</f>
        <v>82.209071583178755</v>
      </c>
    </row>
  </sheetData>
  <sortState ref="A3:AP30">
    <sortCondition ref="A3:A30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Northern Colorado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 Adams</dc:creator>
  <cp:lastModifiedBy>Wendy Adams</cp:lastModifiedBy>
  <dcterms:created xsi:type="dcterms:W3CDTF">2014-04-14T19:02:40Z</dcterms:created>
  <dcterms:modified xsi:type="dcterms:W3CDTF">2014-04-14T19:04:04Z</dcterms:modified>
</cp:coreProperties>
</file>