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0115" windowHeight="136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M68" i="1"/>
  <c r="AH68"/>
  <c r="AG68"/>
  <c r="AE68"/>
  <c r="AD68"/>
  <c r="AC68"/>
  <c r="AB68"/>
  <c r="X68"/>
  <c r="W68"/>
  <c r="V68"/>
  <c r="U68"/>
  <c r="R68"/>
  <c r="Q68"/>
  <c r="N68"/>
  <c r="M68"/>
  <c r="L68"/>
  <c r="K68"/>
  <c r="J68"/>
  <c r="I68"/>
  <c r="H68"/>
  <c r="G68"/>
  <c r="F68"/>
  <c r="E68"/>
  <c r="D68"/>
  <c r="C68"/>
  <c r="AR3"/>
  <c r="AQ3"/>
  <c r="AP3"/>
  <c r="AF3"/>
  <c r="T3"/>
  <c r="S3"/>
  <c r="AR16"/>
  <c r="AQ16"/>
  <c r="AP16"/>
  <c r="AF16"/>
  <c r="T16"/>
  <c r="S16"/>
  <c r="AS16" s="1"/>
  <c r="AR48"/>
  <c r="AQ48"/>
  <c r="AF48"/>
  <c r="S48"/>
  <c r="AS48" s="1"/>
  <c r="O48"/>
  <c r="AP48" s="1"/>
  <c r="AR51"/>
  <c r="AQ51"/>
  <c r="AP51"/>
  <c r="AF51"/>
  <c r="T51"/>
  <c r="S51"/>
  <c r="AS51" s="1"/>
  <c r="AR62"/>
  <c r="AQ62"/>
  <c r="AP62"/>
  <c r="AF62"/>
  <c r="T62"/>
  <c r="S62"/>
  <c r="AS62" s="1"/>
  <c r="AR47"/>
  <c r="AQ47"/>
  <c r="AP47"/>
  <c r="AF47"/>
  <c r="T47"/>
  <c r="S47"/>
  <c r="AS47" s="1"/>
  <c r="AR17"/>
  <c r="AQ17"/>
  <c r="AP17"/>
  <c r="AF17"/>
  <c r="T17"/>
  <c r="S17"/>
  <c r="AS17" s="1"/>
  <c r="AR63"/>
  <c r="AQ63"/>
  <c r="AF63"/>
  <c r="T63"/>
  <c r="S63"/>
  <c r="O63"/>
  <c r="AP63" s="1"/>
  <c r="AR65"/>
  <c r="AP65"/>
  <c r="AF65"/>
  <c r="T65"/>
  <c r="AQ65" s="1"/>
  <c r="S65"/>
  <c r="AS65" s="1"/>
  <c r="AR19"/>
  <c r="AF19"/>
  <c r="T19"/>
  <c r="AQ19" s="1"/>
  <c r="S19"/>
  <c r="AS19" s="1"/>
  <c r="O19"/>
  <c r="AP19" s="1"/>
  <c r="AR58"/>
  <c r="AP58"/>
  <c r="AF58"/>
  <c r="AS58" s="1"/>
  <c r="T58"/>
  <c r="AQ58" s="1"/>
  <c r="S58"/>
  <c r="AR60"/>
  <c r="AP60"/>
  <c r="AF60"/>
  <c r="T60"/>
  <c r="AQ60" s="1"/>
  <c r="S60"/>
  <c r="AR37"/>
  <c r="AQ37"/>
  <c r="AP37"/>
  <c r="AF37"/>
  <c r="S37"/>
  <c r="AR22"/>
  <c r="AQ22"/>
  <c r="AP22"/>
  <c r="AF22"/>
  <c r="S22"/>
  <c r="AR52"/>
  <c r="AQ52"/>
  <c r="AP52"/>
  <c r="AT52" s="1"/>
  <c r="AF52"/>
  <c r="S52"/>
  <c r="AS52" s="1"/>
  <c r="AR29"/>
  <c r="AQ29"/>
  <c r="AP29"/>
  <c r="AF29"/>
  <c r="T29"/>
  <c r="S29"/>
  <c r="AS29" s="1"/>
  <c r="AR61"/>
  <c r="AQ61"/>
  <c r="AP61"/>
  <c r="AF61"/>
  <c r="T61"/>
  <c r="S61"/>
  <c r="AR5"/>
  <c r="AQ5"/>
  <c r="AP5"/>
  <c r="AF5"/>
  <c r="T5"/>
  <c r="S5"/>
  <c r="AS5" s="1"/>
  <c r="AR34"/>
  <c r="AQ34"/>
  <c r="AP34"/>
  <c r="AF34"/>
  <c r="S34"/>
  <c r="AR50"/>
  <c r="AQ50"/>
  <c r="AP50"/>
  <c r="AF50"/>
  <c r="T50"/>
  <c r="S50"/>
  <c r="AR15"/>
  <c r="AQ15"/>
  <c r="AP15"/>
  <c r="AF15"/>
  <c r="S15"/>
  <c r="AR23"/>
  <c r="AQ23"/>
  <c r="AP23"/>
  <c r="AF23"/>
  <c r="S23"/>
  <c r="AR24"/>
  <c r="AQ24"/>
  <c r="AP24"/>
  <c r="AF24"/>
  <c r="T24"/>
  <c r="S24"/>
  <c r="AS24" s="1"/>
  <c r="AR40"/>
  <c r="AQ40"/>
  <c r="AP40"/>
  <c r="AF40"/>
  <c r="S40"/>
  <c r="AS40" s="1"/>
  <c r="AR6"/>
  <c r="AQ6"/>
  <c r="AP6"/>
  <c r="AF6"/>
  <c r="T6"/>
  <c r="S6"/>
  <c r="AR46"/>
  <c r="AQ46"/>
  <c r="AP46"/>
  <c r="AF46"/>
  <c r="T46"/>
  <c r="S46"/>
  <c r="AS46" s="1"/>
  <c r="AR31"/>
  <c r="AQ31"/>
  <c r="AP31"/>
  <c r="AF31"/>
  <c r="T31"/>
  <c r="S31"/>
  <c r="AR43"/>
  <c r="AQ43"/>
  <c r="AP43"/>
  <c r="AF43"/>
  <c r="S43"/>
  <c r="AS43" s="1"/>
  <c r="AS4"/>
  <c r="AR4"/>
  <c r="AQ4"/>
  <c r="AF4"/>
  <c r="T4"/>
  <c r="S4"/>
  <c r="O4"/>
  <c r="AP4" s="1"/>
  <c r="AR42"/>
  <c r="AQ42"/>
  <c r="AP42"/>
  <c r="AF42"/>
  <c r="S42"/>
  <c r="AS42" s="1"/>
  <c r="AR26"/>
  <c r="AQ26"/>
  <c r="AP26"/>
  <c r="AF26"/>
  <c r="S26"/>
  <c r="AR36"/>
  <c r="AP36"/>
  <c r="AF36"/>
  <c r="AS36" s="1"/>
  <c r="T36"/>
  <c r="AQ36" s="1"/>
  <c r="S36"/>
  <c r="AR39"/>
  <c r="AF39"/>
  <c r="AS39" s="1"/>
  <c r="T39"/>
  <c r="AQ39" s="1"/>
  <c r="S39"/>
  <c r="O39"/>
  <c r="AP39" s="1"/>
  <c r="AR57"/>
  <c r="AQ57"/>
  <c r="AP57"/>
  <c r="AF57"/>
  <c r="T57"/>
  <c r="S57"/>
  <c r="AS57" s="1"/>
  <c r="AR14"/>
  <c r="AQ14"/>
  <c r="AP14"/>
  <c r="AF14"/>
  <c r="T14"/>
  <c r="S14"/>
  <c r="AR45"/>
  <c r="AQ45"/>
  <c r="AP45"/>
  <c r="AF45"/>
  <c r="T45"/>
  <c r="S45"/>
  <c r="AR18"/>
  <c r="AQ18"/>
  <c r="AP18"/>
  <c r="AF18"/>
  <c r="T18"/>
  <c r="S18"/>
  <c r="AR10"/>
  <c r="AQ10"/>
  <c r="AP10"/>
  <c r="AF10"/>
  <c r="T10"/>
  <c r="S10"/>
  <c r="AR59"/>
  <c r="AQ59"/>
  <c r="AF59"/>
  <c r="AS59" s="1"/>
  <c r="T59"/>
  <c r="S59"/>
  <c r="O59"/>
  <c r="AP59" s="1"/>
  <c r="AR25"/>
  <c r="AQ25"/>
  <c r="AP25"/>
  <c r="AF25"/>
  <c r="T25"/>
  <c r="S25"/>
  <c r="AR7"/>
  <c r="AQ7"/>
  <c r="AP7"/>
  <c r="AF7"/>
  <c r="T7"/>
  <c r="S7"/>
  <c r="AS7" s="1"/>
  <c r="AR21"/>
  <c r="AQ21"/>
  <c r="AP21"/>
  <c r="AF21"/>
  <c r="T21"/>
  <c r="S21"/>
  <c r="AR56"/>
  <c r="AQ56"/>
  <c r="AP56"/>
  <c r="AF56"/>
  <c r="T56"/>
  <c r="S56"/>
  <c r="AS56" s="1"/>
  <c r="AR30"/>
  <c r="AQ30"/>
  <c r="AP30"/>
  <c r="AF30"/>
  <c r="S30"/>
  <c r="AS30" s="1"/>
  <c r="AR41"/>
  <c r="AQ41"/>
  <c r="AF41"/>
  <c r="AS41" s="1"/>
  <c r="T41"/>
  <c r="S41"/>
  <c r="O41"/>
  <c r="AP41" s="1"/>
  <c r="AR53"/>
  <c r="AQ53"/>
  <c r="AP53"/>
  <c r="AF53"/>
  <c r="T53"/>
  <c r="S53"/>
  <c r="AS53" s="1"/>
  <c r="AR35"/>
  <c r="AQ35"/>
  <c r="AP35"/>
  <c r="AF35"/>
  <c r="S35"/>
  <c r="AR38"/>
  <c r="AQ38"/>
  <c r="AF38"/>
  <c r="AS38" s="1"/>
  <c r="T38"/>
  <c r="S38"/>
  <c r="O38"/>
  <c r="AP38" s="1"/>
  <c r="AR27"/>
  <c r="AQ27"/>
  <c r="AP27"/>
  <c r="AF27"/>
  <c r="S27"/>
  <c r="AS27" s="1"/>
  <c r="O27"/>
  <c r="AR44"/>
  <c r="AQ44"/>
  <c r="AP44"/>
  <c r="AF44"/>
  <c r="T44"/>
  <c r="S44"/>
  <c r="AS44" s="1"/>
  <c r="AR55"/>
  <c r="AQ55"/>
  <c r="AP55"/>
  <c r="AF55"/>
  <c r="T55"/>
  <c r="S55"/>
  <c r="AR9"/>
  <c r="AQ9"/>
  <c r="AP9"/>
  <c r="AT9" s="1"/>
  <c r="AF9"/>
  <c r="S9"/>
  <c r="AS9" s="1"/>
  <c r="AR11"/>
  <c r="AQ11"/>
  <c r="AP11"/>
  <c r="AF11"/>
  <c r="T11"/>
  <c r="S11"/>
  <c r="AR28"/>
  <c r="AQ28"/>
  <c r="AP28"/>
  <c r="AF28"/>
  <c r="AS28" s="1"/>
  <c r="S28"/>
  <c r="AR13"/>
  <c r="AP13"/>
  <c r="AF13"/>
  <c r="AS13" s="1"/>
  <c r="T13"/>
  <c r="AQ13" s="1"/>
  <c r="S13"/>
  <c r="AR8"/>
  <c r="AP8"/>
  <c r="AF8"/>
  <c r="T8"/>
  <c r="AQ8" s="1"/>
  <c r="S8"/>
  <c r="AR32"/>
  <c r="AP32"/>
  <c r="AF32"/>
  <c r="T32"/>
  <c r="AQ32" s="1"/>
  <c r="S32"/>
  <c r="AR33"/>
  <c r="AP33"/>
  <c r="AF33"/>
  <c r="T33"/>
  <c r="AQ33" s="1"/>
  <c r="S33"/>
  <c r="AR12"/>
  <c r="AP12"/>
  <c r="AF12"/>
  <c r="AS12" s="1"/>
  <c r="T12"/>
  <c r="AQ12" s="1"/>
  <c r="S12"/>
  <c r="AR64"/>
  <c r="AP64"/>
  <c r="AT64" s="1"/>
  <c r="T64"/>
  <c r="AQ64" s="1"/>
  <c r="S64"/>
  <c r="AS64" s="1"/>
  <c r="AR20"/>
  <c r="AQ20"/>
  <c r="AP20"/>
  <c r="AF20"/>
  <c r="T20"/>
  <c r="S20"/>
  <c r="AS20" s="1"/>
  <c r="AR54"/>
  <c r="AQ54"/>
  <c r="AP54"/>
  <c r="AF54"/>
  <c r="T54"/>
  <c r="S54"/>
  <c r="AR49"/>
  <c r="AQ49"/>
  <c r="AP49"/>
  <c r="AF49"/>
  <c r="T49"/>
  <c r="T68" s="1"/>
  <c r="S49"/>
  <c r="S68" s="1"/>
  <c r="AT14" l="1"/>
  <c r="AS8"/>
  <c r="AS55"/>
  <c r="AS35"/>
  <c r="AT35" s="1"/>
  <c r="AS21"/>
  <c r="AS25"/>
  <c r="AS18"/>
  <c r="AS14"/>
  <c r="AS23"/>
  <c r="AS50"/>
  <c r="AT50" s="1"/>
  <c r="AS34"/>
  <c r="AS22"/>
  <c r="AT22" s="1"/>
  <c r="AS60"/>
  <c r="AT8"/>
  <c r="AT18"/>
  <c r="AF68"/>
  <c r="AS54"/>
  <c r="AS32"/>
  <c r="AS11"/>
  <c r="AT55"/>
  <c r="AT21"/>
  <c r="AT25"/>
  <c r="AT57"/>
  <c r="AT4"/>
  <c r="AS31"/>
  <c r="AS6"/>
  <c r="AS61"/>
  <c r="AS63"/>
  <c r="AS3"/>
  <c r="AT60"/>
  <c r="AR68"/>
  <c r="AT54"/>
  <c r="AT12"/>
  <c r="AS33"/>
  <c r="AT13"/>
  <c r="AT28"/>
  <c r="AT38"/>
  <c r="AT59"/>
  <c r="AS10"/>
  <c r="AT10" s="1"/>
  <c r="AS45"/>
  <c r="AS26"/>
  <c r="AT31"/>
  <c r="AT6"/>
  <c r="AT23"/>
  <c r="AS15"/>
  <c r="AT34"/>
  <c r="AT61"/>
  <c r="AS37"/>
  <c r="AT58"/>
  <c r="AT63"/>
  <c r="AT3"/>
  <c r="AQ68"/>
  <c r="AT44"/>
  <c r="AT56"/>
  <c r="AT7"/>
  <c r="AT24"/>
  <c r="AT47"/>
  <c r="AT51"/>
  <c r="AT20"/>
  <c r="AT32"/>
  <c r="AT11"/>
  <c r="AT53"/>
  <c r="AT42"/>
  <c r="AT43"/>
  <c r="AT46"/>
  <c r="AT5"/>
  <c r="AT29"/>
  <c r="AT19"/>
  <c r="AT65"/>
  <c r="AT48"/>
  <c r="AT16"/>
  <c r="AT33"/>
  <c r="AT27"/>
  <c r="AT41"/>
  <c r="AT30"/>
  <c r="AT45"/>
  <c r="AT39"/>
  <c r="AT36"/>
  <c r="AT26"/>
  <c r="AT40"/>
  <c r="AT15"/>
  <c r="AT37"/>
  <c r="AT17"/>
  <c r="AT62"/>
  <c r="AP68"/>
  <c r="AS49"/>
  <c r="AS68" l="1"/>
  <c r="AT49"/>
  <c r="AT68" s="1"/>
</calcChain>
</file>

<file path=xl/sharedStrings.xml><?xml version="1.0" encoding="utf-8"?>
<sst xmlns="http://schemas.openxmlformats.org/spreadsheetml/2006/main" count="45" uniqueCount="45">
  <si>
    <t>5 digit ID</t>
  </si>
  <si>
    <t>Survey</t>
  </si>
  <si>
    <t>Q 1</t>
  </si>
  <si>
    <t>BBQ1 - syllabus</t>
  </si>
  <si>
    <t>Gen Music</t>
  </si>
  <si>
    <t>Sound and wave Basics</t>
  </si>
  <si>
    <t>BBQ2 - reading</t>
  </si>
  <si>
    <t>Reflection 1</t>
  </si>
  <si>
    <t>Echolocation and SONAR</t>
  </si>
  <si>
    <t>Echolocation HW</t>
  </si>
  <si>
    <t>Q2</t>
  </si>
  <si>
    <t>Q3</t>
  </si>
  <si>
    <t>Matter Mysteries WS</t>
  </si>
  <si>
    <t>Q4</t>
  </si>
  <si>
    <t>Matter Mysteries Reflection</t>
  </si>
  <si>
    <t>Quiz 5</t>
  </si>
  <si>
    <t>Ex1 MC</t>
  </si>
  <si>
    <t>Ex1 SA</t>
  </si>
  <si>
    <t>Ex1 Total</t>
  </si>
  <si>
    <t>Quiz 6</t>
  </si>
  <si>
    <t>A1</t>
  </si>
  <si>
    <t>A2</t>
  </si>
  <si>
    <t>Library</t>
  </si>
  <si>
    <t>Quiz 7</t>
  </si>
  <si>
    <t>Energy Flow</t>
  </si>
  <si>
    <t>Generators pt1</t>
  </si>
  <si>
    <t>Generators Pt2</t>
  </si>
  <si>
    <t>Quiz 8</t>
  </si>
  <si>
    <t>R #2</t>
  </si>
  <si>
    <t>Ex2 MC</t>
  </si>
  <si>
    <t>Ex2 SA</t>
  </si>
  <si>
    <t>Ex2 Total</t>
  </si>
  <si>
    <t>Chem Quiz #1</t>
  </si>
  <si>
    <t>Chem Quiz #2</t>
  </si>
  <si>
    <t>Chem HW Naming</t>
  </si>
  <si>
    <t>MD HW1</t>
  </si>
  <si>
    <t>MD HW2</t>
  </si>
  <si>
    <t>Sticky Notes</t>
  </si>
  <si>
    <t>Ex3</t>
  </si>
  <si>
    <t>Friday Ex.</t>
  </si>
  <si>
    <t>HW</t>
  </si>
  <si>
    <t>Quizzes</t>
  </si>
  <si>
    <t>In Class</t>
  </si>
  <si>
    <t>Exam</t>
  </si>
  <si>
    <t>Total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</si>
</sst>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9" fontId="0" fillId="0" borderId="0" xfId="0" applyNumberFormat="1"/>
    <xf numFmtId="0" fontId="2" fillId="2" borderId="0" xfId="0" applyFont="1" applyFill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68"/>
  <sheetViews>
    <sheetView tabSelected="1" topLeftCell="H1" workbookViewId="0">
      <selection activeCell="AT44" sqref="AT44"/>
    </sheetView>
  </sheetViews>
  <sheetFormatPr defaultRowHeight="15"/>
  <cols>
    <col min="2" max="18" width="4.28515625" customWidth="1"/>
    <col min="19" max="19" width="4.28515625" style="6" customWidth="1"/>
    <col min="20" max="31" width="4.28515625" customWidth="1"/>
    <col min="32" max="32" width="4.28515625" style="6" customWidth="1"/>
    <col min="33" max="38" width="4.28515625" customWidth="1"/>
    <col min="39" max="39" width="4.28515625" style="6" customWidth="1"/>
    <col min="40" max="41" width="4.28515625" customWidth="1"/>
  </cols>
  <sheetData>
    <row r="1" spans="1:46">
      <c r="C1">
        <v>50</v>
      </c>
      <c r="E1">
        <v>10</v>
      </c>
      <c r="F1">
        <v>10</v>
      </c>
      <c r="H1">
        <v>100</v>
      </c>
      <c r="I1">
        <v>10</v>
      </c>
      <c r="J1">
        <v>10</v>
      </c>
      <c r="K1">
        <v>50</v>
      </c>
      <c r="L1">
        <v>50</v>
      </c>
      <c r="M1">
        <v>10</v>
      </c>
      <c r="N1">
        <v>50</v>
      </c>
      <c r="O1">
        <v>10</v>
      </c>
      <c r="P1">
        <v>50</v>
      </c>
      <c r="T1">
        <v>50</v>
      </c>
      <c r="U1" s="1">
        <v>10</v>
      </c>
      <c r="V1" s="1">
        <v>5</v>
      </c>
      <c r="W1" s="1">
        <v>5</v>
      </c>
      <c r="X1">
        <v>50</v>
      </c>
      <c r="Y1">
        <v>10</v>
      </c>
      <c r="Z1">
        <v>10</v>
      </c>
      <c r="AA1">
        <v>10</v>
      </c>
      <c r="AB1">
        <v>50</v>
      </c>
      <c r="AC1">
        <v>100</v>
      </c>
      <c r="AG1">
        <v>50</v>
      </c>
      <c r="AH1">
        <v>50</v>
      </c>
      <c r="AI1">
        <v>10</v>
      </c>
      <c r="AJ1">
        <v>10</v>
      </c>
      <c r="AK1">
        <v>10</v>
      </c>
      <c r="AL1">
        <v>10</v>
      </c>
      <c r="AN1">
        <v>10</v>
      </c>
      <c r="AP1" s="2">
        <v>0.15</v>
      </c>
      <c r="AQ1" s="2">
        <v>0.25</v>
      </c>
      <c r="AR1" s="2">
        <v>0.1</v>
      </c>
      <c r="AS1" s="2">
        <v>0.3</v>
      </c>
    </row>
    <row r="2" spans="1:4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  <c r="AJ2" s="3" t="s">
        <v>35</v>
      </c>
      <c r="AK2" s="3" t="s">
        <v>36</v>
      </c>
      <c r="AL2" s="3" t="s">
        <v>37</v>
      </c>
      <c r="AM2" s="3" t="s">
        <v>38</v>
      </c>
      <c r="AN2" s="3" t="s">
        <v>39</v>
      </c>
      <c r="AO2" s="3"/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</row>
    <row r="3" spans="1:46">
      <c r="A3">
        <v>523</v>
      </c>
      <c r="C3">
        <v>50</v>
      </c>
      <c r="E3">
        <v>10</v>
      </c>
      <c r="F3">
        <v>10</v>
      </c>
      <c r="H3">
        <v>91</v>
      </c>
      <c r="I3">
        <v>12</v>
      </c>
      <c r="J3">
        <v>10</v>
      </c>
      <c r="K3">
        <v>45.5</v>
      </c>
      <c r="L3">
        <v>50</v>
      </c>
      <c r="M3">
        <v>10</v>
      </c>
      <c r="N3">
        <v>50</v>
      </c>
      <c r="O3">
        <v>10</v>
      </c>
      <c r="P3">
        <v>50</v>
      </c>
      <c r="Q3">
        <v>67.5</v>
      </c>
      <c r="R3">
        <v>16.5</v>
      </c>
      <c r="S3" s="6">
        <f>Q3+R3</f>
        <v>84</v>
      </c>
      <c r="T3">
        <f>33+1/3</f>
        <v>33.333333333333336</v>
      </c>
      <c r="U3" s="1">
        <v>9</v>
      </c>
      <c r="V3" s="1">
        <v>5</v>
      </c>
      <c r="W3" s="1">
        <v>4</v>
      </c>
      <c r="X3">
        <v>50</v>
      </c>
      <c r="Y3">
        <v>10</v>
      </c>
      <c r="Z3">
        <v>9</v>
      </c>
      <c r="AA3">
        <v>4</v>
      </c>
      <c r="AB3">
        <v>38</v>
      </c>
      <c r="AC3">
        <v>86</v>
      </c>
      <c r="AD3">
        <v>56.25</v>
      </c>
      <c r="AE3">
        <v>15</v>
      </c>
      <c r="AF3" s="6">
        <f>AD3+AE3</f>
        <v>71.25</v>
      </c>
      <c r="AG3">
        <v>40</v>
      </c>
      <c r="AH3">
        <v>45</v>
      </c>
      <c r="AI3">
        <v>10</v>
      </c>
      <c r="AJ3">
        <v>7</v>
      </c>
      <c r="AK3">
        <v>7</v>
      </c>
      <c r="AL3">
        <v>10</v>
      </c>
      <c r="AM3" s="6">
        <v>76</v>
      </c>
      <c r="AN3">
        <v>6</v>
      </c>
      <c r="AP3" s="4">
        <f>(F3+H3+J3+O3+Z3+AA3+AC3+U3+V3+AI3+AJ3+AK3)/(F$1+H$1+J$1+O$1+Z$1+AA$1+AC$1+U$1+V$1+AI$1+AJ$1+AK$1)</f>
        <v>0.87457627118644066</v>
      </c>
      <c r="AQ3" s="4">
        <f>+(C3+K3+L3+N3+P3+T3+X3+AB3+AG3+AH3)/10*0.02</f>
        <v>0.90366666666666662</v>
      </c>
      <c r="AR3" s="4">
        <f>(+E3+I3+M3+Y3+W3+AL3+AN3)/(E$1+I$1+M$1+Y$1+W$1+AL$1+AN$1)</f>
        <v>0.9538461538461539</v>
      </c>
      <c r="AS3" s="4">
        <f>(S3+AF3+AM3)/300</f>
        <v>0.77083333333333337</v>
      </c>
      <c r="AT3" s="5">
        <f>(AP3*AP$1+AQ3*AQ$1+AR3*AR$1+AS3*AS$1)/0.8</f>
        <v>0.85467215341156011</v>
      </c>
    </row>
    <row r="4" spans="1:46">
      <c r="A4">
        <v>2004</v>
      </c>
      <c r="C4">
        <v>50</v>
      </c>
      <c r="E4">
        <v>10</v>
      </c>
      <c r="F4">
        <v>10</v>
      </c>
      <c r="H4">
        <v>97</v>
      </c>
      <c r="I4">
        <v>12</v>
      </c>
      <c r="J4">
        <v>10</v>
      </c>
      <c r="K4">
        <v>39.5</v>
      </c>
      <c r="L4">
        <v>50</v>
      </c>
      <c r="M4">
        <v>10</v>
      </c>
      <c r="N4">
        <v>46.5</v>
      </c>
      <c r="O4">
        <f>6+2</f>
        <v>8</v>
      </c>
      <c r="P4">
        <v>50</v>
      </c>
      <c r="Q4">
        <v>62.5</v>
      </c>
      <c r="R4">
        <v>16</v>
      </c>
      <c r="S4" s="6">
        <f>Q4+R4</f>
        <v>78.5</v>
      </c>
      <c r="T4">
        <f>33+1/3</f>
        <v>33.333333333333336</v>
      </c>
      <c r="U4" s="1"/>
      <c r="V4" s="1"/>
      <c r="W4" s="1"/>
      <c r="X4">
        <v>50</v>
      </c>
      <c r="Z4">
        <v>10</v>
      </c>
      <c r="AA4">
        <v>4</v>
      </c>
      <c r="AB4">
        <v>34.5</v>
      </c>
      <c r="AC4">
        <v>95</v>
      </c>
      <c r="AD4">
        <v>63</v>
      </c>
      <c r="AE4">
        <v>26</v>
      </c>
      <c r="AF4" s="6">
        <f>AD4+AE4</f>
        <v>89</v>
      </c>
      <c r="AH4">
        <v>50</v>
      </c>
      <c r="AJ4">
        <v>10</v>
      </c>
      <c r="AK4">
        <v>8</v>
      </c>
      <c r="AL4">
        <v>10</v>
      </c>
      <c r="AM4" s="6">
        <v>73</v>
      </c>
      <c r="AN4">
        <v>10</v>
      </c>
      <c r="AP4" s="4">
        <f>(F4+H4+J4+O4+Z4+AA4+AC4+U4+V4+AI4+AJ4+AK4)/(F$1+H$1+J$1+O$1+Z$1+AA$1+AC$1+U$1+V$1+AI$1+AJ$1+AK$1)</f>
        <v>0.85423728813559319</v>
      </c>
      <c r="AQ4" s="4">
        <f>+(C4+K4+L4+N4+P4+T4+X4+AB4+AG4+AH4)/10*0.02</f>
        <v>0.80766666666666664</v>
      </c>
      <c r="AR4" s="4">
        <f>(+E4+I4+M4+Y4+W4+AL4+AN4)/(E$1+I$1+M$1+Y$1+W$1+AL$1+AN$1)</f>
        <v>0.8</v>
      </c>
      <c r="AS4" s="4">
        <f>(S4+AF4+AM4)/300</f>
        <v>0.80166666666666664</v>
      </c>
      <c r="AT4" s="5">
        <f>(AP4*AP$1+AQ4*AQ$1+AR4*AR$1+AS4*AS$1)/0.8</f>
        <v>0.81319032485875697</v>
      </c>
    </row>
    <row r="5" spans="1:46">
      <c r="A5">
        <v>2113</v>
      </c>
      <c r="C5">
        <v>50</v>
      </c>
      <c r="E5">
        <v>10</v>
      </c>
      <c r="F5">
        <v>10</v>
      </c>
      <c r="H5">
        <v>100</v>
      </c>
      <c r="I5">
        <v>12</v>
      </c>
      <c r="J5">
        <v>10</v>
      </c>
      <c r="K5">
        <v>45</v>
      </c>
      <c r="L5">
        <v>50</v>
      </c>
      <c r="M5">
        <v>10</v>
      </c>
      <c r="N5">
        <v>50</v>
      </c>
      <c r="O5">
        <v>10</v>
      </c>
      <c r="P5">
        <v>50</v>
      </c>
      <c r="Q5">
        <v>70</v>
      </c>
      <c r="R5">
        <v>20.5</v>
      </c>
      <c r="S5" s="6">
        <f>Q5+R5</f>
        <v>90.5</v>
      </c>
      <c r="T5">
        <f>46+2/3</f>
        <v>46.666666666666664</v>
      </c>
      <c r="U5" s="1">
        <v>10</v>
      </c>
      <c r="V5" s="1">
        <v>5</v>
      </c>
      <c r="W5" s="1">
        <v>5</v>
      </c>
      <c r="X5">
        <v>50</v>
      </c>
      <c r="Y5">
        <v>10</v>
      </c>
      <c r="Z5">
        <v>10</v>
      </c>
      <c r="AA5">
        <v>8</v>
      </c>
      <c r="AB5">
        <v>46</v>
      </c>
      <c r="AC5">
        <v>98</v>
      </c>
      <c r="AD5">
        <v>69.75</v>
      </c>
      <c r="AE5">
        <v>27</v>
      </c>
      <c r="AF5" s="6">
        <f>AD5+AE5</f>
        <v>96.75</v>
      </c>
      <c r="AG5">
        <v>50</v>
      </c>
      <c r="AH5">
        <v>50</v>
      </c>
      <c r="AI5">
        <v>9</v>
      </c>
      <c r="AJ5">
        <v>10</v>
      </c>
      <c r="AK5">
        <v>10</v>
      </c>
      <c r="AL5">
        <v>10</v>
      </c>
      <c r="AM5" s="6">
        <v>94</v>
      </c>
      <c r="AN5">
        <v>10</v>
      </c>
      <c r="AP5" s="4">
        <f>(F5+H5+J5+O5+Z5+AA5+AC5+U5+V5+AI5+AJ5+AK5)/(F$1+H$1+J$1+O$1+Z$1+AA$1+AC$1+U$1+V$1+AI$1+AJ$1+AK$1)</f>
        <v>0.98305084745762716</v>
      </c>
      <c r="AQ5" s="4">
        <f>+(C5+K5+L5+N5+P5+T5+X5+AB5+AG5+AH5)/10*0.02</f>
        <v>0.97533333333333339</v>
      </c>
      <c r="AR5" s="4">
        <f>(+E5+I5+M5+Y5+W5+AL5+AN5)/(E$1+I$1+M$1+Y$1+W$1+AL$1+AN$1)</f>
        <v>1.0307692307692307</v>
      </c>
      <c r="AS5" s="4">
        <f>(S5+AF5+AM5)/300</f>
        <v>0.9375</v>
      </c>
      <c r="AT5" s="5">
        <f>(AP5*AP$1+AQ5*AQ$1+AR5*AR$1+AS5*AS$1)/0.8</f>
        <v>0.96952235441112555</v>
      </c>
    </row>
    <row r="6" spans="1:46">
      <c r="A6">
        <v>4045</v>
      </c>
      <c r="C6">
        <v>50</v>
      </c>
      <c r="E6">
        <v>10</v>
      </c>
      <c r="F6">
        <v>10</v>
      </c>
      <c r="H6">
        <v>99</v>
      </c>
      <c r="I6">
        <v>12</v>
      </c>
      <c r="J6">
        <v>10</v>
      </c>
      <c r="K6">
        <v>39</v>
      </c>
      <c r="L6">
        <v>50</v>
      </c>
      <c r="M6">
        <v>10</v>
      </c>
      <c r="N6">
        <v>47.5</v>
      </c>
      <c r="O6">
        <v>9</v>
      </c>
      <c r="P6">
        <v>50</v>
      </c>
      <c r="Q6">
        <v>62.5</v>
      </c>
      <c r="R6">
        <v>16.5</v>
      </c>
      <c r="S6" s="6">
        <f>Q6+R6</f>
        <v>79</v>
      </c>
      <c r="T6">
        <f>23+1/3</f>
        <v>23.333333333333332</v>
      </c>
      <c r="U6" s="1">
        <v>9</v>
      </c>
      <c r="V6" s="1">
        <v>5</v>
      </c>
      <c r="W6" s="1">
        <v>4</v>
      </c>
      <c r="X6">
        <v>50</v>
      </c>
      <c r="Y6">
        <v>10</v>
      </c>
      <c r="AA6">
        <v>4</v>
      </c>
      <c r="AB6">
        <v>40.5</v>
      </c>
      <c r="AC6">
        <v>97</v>
      </c>
      <c r="AD6">
        <v>58.5</v>
      </c>
      <c r="AE6">
        <v>22</v>
      </c>
      <c r="AF6" s="6">
        <f>AD6+AE6</f>
        <v>80.5</v>
      </c>
      <c r="AG6">
        <v>50</v>
      </c>
      <c r="AH6">
        <v>45</v>
      </c>
      <c r="AI6">
        <v>8</v>
      </c>
      <c r="AJ6">
        <v>9</v>
      </c>
      <c r="AL6">
        <v>10</v>
      </c>
      <c r="AM6" s="6">
        <v>96</v>
      </c>
      <c r="AP6" s="4">
        <f>(F6+H6+J6+O6+Z6+AA6+AC6+U6+V6+AI6+AJ6+AK6)/(F$1+H$1+J$1+O$1+Z$1+AA$1+AC$1+U$1+V$1+AI$1+AJ$1+AK$1)</f>
        <v>0.88135593220338981</v>
      </c>
      <c r="AQ6" s="4">
        <f>+(C6+K6+L6+N6+P6+T6+X6+AB6+AG6+AH6)/10*0.02</f>
        <v>0.89066666666666661</v>
      </c>
      <c r="AR6" s="4">
        <f>(+E6+I6+M6+Y6+W6+AL6+AN6)/(E$1+I$1+M$1+Y$1+W$1+AL$1+AN$1)</f>
        <v>0.86153846153846159</v>
      </c>
      <c r="AS6" s="4">
        <f>(S6+AF6+AM6)/300</f>
        <v>0.85166666666666668</v>
      </c>
      <c r="AT6" s="5">
        <f>(AP6*AP$1+AQ6*AQ$1+AR6*AR$1+AS6*AS$1)/0.8</f>
        <v>0.87065487831377653</v>
      </c>
    </row>
    <row r="7" spans="1:46">
      <c r="A7">
        <v>5718</v>
      </c>
      <c r="C7">
        <v>50</v>
      </c>
      <c r="E7">
        <v>10</v>
      </c>
      <c r="F7">
        <v>10</v>
      </c>
      <c r="H7">
        <v>99</v>
      </c>
      <c r="I7">
        <v>12</v>
      </c>
      <c r="J7">
        <v>10</v>
      </c>
      <c r="K7">
        <v>41.5</v>
      </c>
      <c r="L7">
        <v>50</v>
      </c>
      <c r="M7">
        <v>10</v>
      </c>
      <c r="N7">
        <v>46.5</v>
      </c>
      <c r="O7">
        <v>10</v>
      </c>
      <c r="P7">
        <v>50</v>
      </c>
      <c r="Q7">
        <v>67.5</v>
      </c>
      <c r="R7">
        <v>19.5</v>
      </c>
      <c r="S7" s="6">
        <f>Q7+R7</f>
        <v>87</v>
      </c>
      <c r="T7">
        <f>36+2/3</f>
        <v>36.666666666666664</v>
      </c>
      <c r="U7" s="1">
        <v>10</v>
      </c>
      <c r="V7" s="1">
        <v>5</v>
      </c>
      <c r="W7" s="1">
        <v>4</v>
      </c>
      <c r="X7">
        <v>50</v>
      </c>
      <c r="Y7">
        <v>10</v>
      </c>
      <c r="Z7">
        <v>10</v>
      </c>
      <c r="AA7">
        <v>10</v>
      </c>
      <c r="AB7">
        <v>43</v>
      </c>
      <c r="AC7">
        <v>89</v>
      </c>
      <c r="AD7">
        <v>72</v>
      </c>
      <c r="AE7">
        <v>30</v>
      </c>
      <c r="AF7" s="6">
        <f>AD7+AE7</f>
        <v>102</v>
      </c>
      <c r="AG7">
        <v>40</v>
      </c>
      <c r="AH7">
        <v>45</v>
      </c>
      <c r="AI7">
        <v>8</v>
      </c>
      <c r="AJ7">
        <v>8</v>
      </c>
      <c r="AK7">
        <v>10</v>
      </c>
      <c r="AL7">
        <v>10</v>
      </c>
      <c r="AM7" s="6">
        <v>91.5</v>
      </c>
      <c r="AN7">
        <v>10</v>
      </c>
      <c r="AP7" s="4">
        <f>(F7+H7+J7+O7+Z7+AA7+AC7+U7+V7+AI7+AJ7+AK7)/(F$1+H$1+J$1+O$1+Z$1+AA$1+AC$1+U$1+V$1+AI$1+AJ$1+AK$1)</f>
        <v>0.94576271186440675</v>
      </c>
      <c r="AQ7" s="4">
        <f>+(C7+K7+L7+N7+P7+T7+X7+AB7+AG7+AH7)/10*0.02</f>
        <v>0.90533333333333332</v>
      </c>
      <c r="AR7" s="4">
        <f>(+E7+I7+M7+Y7+W7+AL7+AN7)/(E$1+I$1+M$1+Y$1+W$1+AL$1+AN$1)</f>
        <v>1.0153846153846153</v>
      </c>
      <c r="AS7" s="4">
        <f>(S7+AF7+AM7)/300</f>
        <v>0.93500000000000005</v>
      </c>
      <c r="AT7" s="5">
        <f>(AP7*AP$1+AQ7*AQ$1+AR7*AR$1+AS7*AS$1)/0.8</f>
        <v>0.9377952520643198</v>
      </c>
    </row>
    <row r="8" spans="1:46">
      <c r="A8">
        <v>8276</v>
      </c>
      <c r="C8">
        <v>50</v>
      </c>
      <c r="E8">
        <v>10</v>
      </c>
      <c r="F8">
        <v>10</v>
      </c>
      <c r="H8">
        <v>92</v>
      </c>
      <c r="J8">
        <v>10</v>
      </c>
      <c r="K8">
        <v>46</v>
      </c>
      <c r="L8">
        <v>50</v>
      </c>
      <c r="M8">
        <v>10</v>
      </c>
      <c r="N8">
        <v>50</v>
      </c>
      <c r="Q8">
        <v>65</v>
      </c>
      <c r="R8">
        <v>20.5</v>
      </c>
      <c r="S8" s="6">
        <f>Q8+R8</f>
        <v>85.5</v>
      </c>
      <c r="T8">
        <f>33+1/3</f>
        <v>33.333333333333336</v>
      </c>
      <c r="U8" s="1">
        <v>9</v>
      </c>
      <c r="V8" s="1">
        <v>5</v>
      </c>
      <c r="W8" s="1">
        <v>5</v>
      </c>
      <c r="X8">
        <v>50</v>
      </c>
      <c r="AC8">
        <v>96</v>
      </c>
      <c r="AD8">
        <v>67.5</v>
      </c>
      <c r="AE8">
        <v>17</v>
      </c>
      <c r="AF8" s="6">
        <f>AD8+AE8</f>
        <v>84.5</v>
      </c>
      <c r="AG8">
        <v>20</v>
      </c>
      <c r="AJ8">
        <v>10</v>
      </c>
      <c r="AM8" s="6">
        <v>67</v>
      </c>
      <c r="AP8" s="4">
        <f>(F8+H8+J8+O8+Z8+AA8+AC8+U8+V8+AI8+AJ8+AK8)/(F$1+H$1+J$1+O$1+Z$1+AA$1+AC$1+U$1+V$1+AI$1+AJ$1+AK$1)</f>
        <v>0.78644067796610173</v>
      </c>
      <c r="AQ8" s="4">
        <f>+(C8+K8+L8+N8+P8+T8+X8+AB8+AG8+AH8)/10*0.02</f>
        <v>0.59866666666666679</v>
      </c>
      <c r="AR8" s="4">
        <f>(+E8+I8+M8+Y8+W8+AL8+AN8)/(E$1+I$1+M$1+Y$1+W$1+AL$1+AN$1)</f>
        <v>0.38461538461538464</v>
      </c>
      <c r="AS8" s="4">
        <f>(S8+AF8+AM8)/300</f>
        <v>0.79</v>
      </c>
      <c r="AT8" s="5">
        <f>(AP8*AP$1+AQ8*AQ$1+AR8*AR$1+AS8*AS$1)/0.8</f>
        <v>0.67886788352890048</v>
      </c>
    </row>
    <row r="9" spans="1:46">
      <c r="A9">
        <v>10001</v>
      </c>
      <c r="C9">
        <v>50</v>
      </c>
      <c r="E9">
        <v>10</v>
      </c>
      <c r="F9">
        <v>10</v>
      </c>
      <c r="H9">
        <v>95</v>
      </c>
      <c r="I9">
        <v>10</v>
      </c>
      <c r="J9">
        <v>10</v>
      </c>
      <c r="K9">
        <v>40</v>
      </c>
      <c r="L9">
        <v>50</v>
      </c>
      <c r="M9">
        <v>10</v>
      </c>
      <c r="N9">
        <v>36</v>
      </c>
      <c r="O9">
        <v>10</v>
      </c>
      <c r="P9">
        <v>50</v>
      </c>
      <c r="Q9">
        <v>65</v>
      </c>
      <c r="R9">
        <v>17.5</v>
      </c>
      <c r="S9" s="6">
        <f>Q9+R9</f>
        <v>82.5</v>
      </c>
      <c r="T9">
        <v>40</v>
      </c>
      <c r="U9" s="1">
        <v>10</v>
      </c>
      <c r="V9" s="1">
        <v>5</v>
      </c>
      <c r="W9" s="1">
        <v>5</v>
      </c>
      <c r="X9">
        <v>50</v>
      </c>
      <c r="Y9">
        <v>10</v>
      </c>
      <c r="Z9">
        <v>10</v>
      </c>
      <c r="AA9">
        <v>10</v>
      </c>
      <c r="AB9">
        <v>41</v>
      </c>
      <c r="AC9">
        <v>86</v>
      </c>
      <c r="AD9">
        <v>60.75</v>
      </c>
      <c r="AE9">
        <v>26</v>
      </c>
      <c r="AF9" s="6">
        <f>AD9+AE9</f>
        <v>86.75</v>
      </c>
      <c r="AG9">
        <v>50</v>
      </c>
      <c r="AH9">
        <v>45</v>
      </c>
      <c r="AI9">
        <v>10</v>
      </c>
      <c r="AJ9">
        <v>10</v>
      </c>
      <c r="AK9">
        <v>8</v>
      </c>
      <c r="AL9">
        <v>10</v>
      </c>
      <c r="AM9" s="6">
        <v>91.5</v>
      </c>
      <c r="AN9">
        <v>10</v>
      </c>
      <c r="AP9" s="4">
        <f>(F9+H9+J9+O9+Z9+AA9+AC9+U9+V9+AI9+AJ9+AK9)/(F$1+H$1+J$1+O$1+Z$1+AA$1+AC$1+U$1+V$1+AI$1+AJ$1+AK$1)</f>
        <v>0.92881355932203391</v>
      </c>
      <c r="AQ9" s="4">
        <f>+(C9+K9+L9+N9+P9+T9+X9+AB9+AG9+AH9)/10*0.02</f>
        <v>0.90400000000000003</v>
      </c>
      <c r="AR9" s="4">
        <f>(+E9+I9+M9+Y9+W9+AL9+AN9)/(E$1+I$1+M$1+Y$1+W$1+AL$1+AN$1)</f>
        <v>1</v>
      </c>
      <c r="AS9" s="4">
        <f>(S9+AF9+AM9)/300</f>
        <v>0.86916666666666664</v>
      </c>
      <c r="AT9" s="5">
        <f>(AP9*AP$1+AQ9*AQ$1+AR9*AR$1+AS9*AS$1)/0.8</f>
        <v>0.90759004237288132</v>
      </c>
    </row>
    <row r="10" spans="1:46">
      <c r="A10">
        <v>10170</v>
      </c>
      <c r="C10">
        <v>50</v>
      </c>
      <c r="E10">
        <v>10</v>
      </c>
      <c r="F10">
        <v>10</v>
      </c>
      <c r="H10">
        <v>100</v>
      </c>
      <c r="I10">
        <v>12</v>
      </c>
      <c r="J10">
        <v>10</v>
      </c>
      <c r="K10">
        <v>40.5</v>
      </c>
      <c r="L10">
        <v>0</v>
      </c>
      <c r="M10">
        <v>10</v>
      </c>
      <c r="N10">
        <v>36</v>
      </c>
      <c r="O10">
        <v>5</v>
      </c>
      <c r="P10">
        <v>50</v>
      </c>
      <c r="Q10">
        <v>62.5</v>
      </c>
      <c r="R10">
        <v>13</v>
      </c>
      <c r="S10" s="6">
        <f>Q10+R10</f>
        <v>75.5</v>
      </c>
      <c r="T10">
        <f>23+1/3</f>
        <v>23.333333333333332</v>
      </c>
      <c r="U10" s="1">
        <v>5</v>
      </c>
      <c r="V10" s="1">
        <v>5</v>
      </c>
      <c r="W10" s="1">
        <v>5</v>
      </c>
      <c r="X10">
        <v>50</v>
      </c>
      <c r="Z10">
        <v>10</v>
      </c>
      <c r="AA10">
        <v>6</v>
      </c>
      <c r="AB10">
        <v>30.5</v>
      </c>
      <c r="AC10">
        <v>96</v>
      </c>
      <c r="AD10">
        <v>49.5</v>
      </c>
      <c r="AE10">
        <v>18</v>
      </c>
      <c r="AF10" s="6">
        <f>AD10+AE10</f>
        <v>67.5</v>
      </c>
      <c r="AG10">
        <v>45</v>
      </c>
      <c r="AH10">
        <v>50</v>
      </c>
      <c r="AI10">
        <v>10</v>
      </c>
      <c r="AJ10">
        <v>9</v>
      </c>
      <c r="AL10">
        <v>8</v>
      </c>
      <c r="AM10" s="6">
        <v>68</v>
      </c>
      <c r="AN10">
        <v>10</v>
      </c>
      <c r="AP10" s="4">
        <f>(F10+H10+J10+O10+Z10+AA10+AC10+U10+V10+AI10+AJ10+AK10)/(F$1+H$1+J$1+O$1+Z$1+AA$1+AC$1+U$1+V$1+AI$1+AJ$1+AK$1)</f>
        <v>0.90169491525423728</v>
      </c>
      <c r="AQ10" s="4">
        <f>+(C10+K10+L10+N10+P10+T10+X10+AB10+AG10+AH10)/10*0.02</f>
        <v>0.75066666666666682</v>
      </c>
      <c r="AR10" s="4">
        <f>(+E10+I10+M10+Y10+W10+AL10+AN10)/(E$1+I$1+M$1+Y$1+W$1+AL$1+AN$1)</f>
        <v>0.84615384615384615</v>
      </c>
      <c r="AS10" s="4">
        <f>(S10+AF10+AM10)/300</f>
        <v>0.70333333333333337</v>
      </c>
      <c r="AT10" s="5">
        <f>(AP10*AP$1+AQ10*AQ$1+AR10*AR$1+AS10*AS$1)/0.8</f>
        <v>0.7731703607127336</v>
      </c>
    </row>
    <row r="11" spans="1:46">
      <c r="A11">
        <v>10210</v>
      </c>
      <c r="C11">
        <v>50</v>
      </c>
      <c r="E11">
        <v>0</v>
      </c>
      <c r="F11">
        <v>10</v>
      </c>
      <c r="H11">
        <v>51</v>
      </c>
      <c r="I11">
        <v>12</v>
      </c>
      <c r="K11">
        <v>28.5</v>
      </c>
      <c r="L11">
        <v>50</v>
      </c>
      <c r="M11">
        <v>10</v>
      </c>
      <c r="N11">
        <v>22</v>
      </c>
      <c r="O11">
        <v>7</v>
      </c>
      <c r="P11">
        <v>50</v>
      </c>
      <c r="Q11">
        <v>52.5</v>
      </c>
      <c r="R11">
        <v>7.5</v>
      </c>
      <c r="S11" s="6">
        <f>Q11+R11</f>
        <v>60</v>
      </c>
      <c r="T11">
        <f>36+2/3</f>
        <v>36.666666666666664</v>
      </c>
      <c r="U11" s="1">
        <v>9</v>
      </c>
      <c r="V11" s="1">
        <v>4</v>
      </c>
      <c r="W11" s="1">
        <v>4</v>
      </c>
      <c r="X11">
        <v>50</v>
      </c>
      <c r="Z11">
        <v>10</v>
      </c>
      <c r="AA11">
        <v>8</v>
      </c>
      <c r="AB11">
        <v>32.5</v>
      </c>
      <c r="AC11">
        <v>78</v>
      </c>
      <c r="AD11">
        <v>58.5</v>
      </c>
      <c r="AE11">
        <v>18</v>
      </c>
      <c r="AF11" s="6">
        <f>AD11+AE11</f>
        <v>76.5</v>
      </c>
      <c r="AG11">
        <v>15</v>
      </c>
      <c r="AH11">
        <v>25</v>
      </c>
      <c r="AL11">
        <v>4</v>
      </c>
      <c r="AM11" s="6">
        <v>52.5</v>
      </c>
      <c r="AN11">
        <v>10</v>
      </c>
      <c r="AP11" s="4">
        <f>(F11+H11+J11+O11+Z11+AA11+AC11+U11+V11+AI11+AJ11+AK11)/(F$1+H$1+J$1+O$1+Z$1+AA$1+AC$1+U$1+V$1+AI$1+AJ$1+AK$1)</f>
        <v>0.6</v>
      </c>
      <c r="AQ11" s="4">
        <f>+(C11+K11+L11+N11+P11+T11+X11+AB11+AG11+AH11)/10*0.02</f>
        <v>0.71933333333333327</v>
      </c>
      <c r="AR11" s="4">
        <f>(+E11+I11+M11+Y11+W11+AL11+AN11)/(E$1+I$1+M$1+Y$1+W$1+AL$1+AN$1)</f>
        <v>0.61538461538461542</v>
      </c>
      <c r="AS11" s="4">
        <f>(S11+AF11+AM11)/300</f>
        <v>0.63</v>
      </c>
      <c r="AT11" s="5">
        <f>(AP11*AP$1+AQ11*AQ$1+AR11*AR$1+AS11*AS$1)/0.8</f>
        <v>0.65046474358974349</v>
      </c>
    </row>
    <row r="12" spans="1:46">
      <c r="A12">
        <v>10750</v>
      </c>
      <c r="C12">
        <v>50</v>
      </c>
      <c r="F12">
        <v>10</v>
      </c>
      <c r="H12">
        <v>79</v>
      </c>
      <c r="I12">
        <v>12</v>
      </c>
      <c r="K12">
        <v>36.5</v>
      </c>
      <c r="L12">
        <v>50</v>
      </c>
      <c r="O12">
        <v>9</v>
      </c>
      <c r="Q12">
        <v>60</v>
      </c>
      <c r="R12">
        <v>15.5</v>
      </c>
      <c r="S12" s="6">
        <f>Q12+R12</f>
        <v>75.5</v>
      </c>
      <c r="T12">
        <f>43+1/3</f>
        <v>43.333333333333336</v>
      </c>
      <c r="U12" s="1">
        <v>9</v>
      </c>
      <c r="V12" s="1">
        <v>5</v>
      </c>
      <c r="W12" s="1">
        <v>5</v>
      </c>
      <c r="X12">
        <v>50</v>
      </c>
      <c r="Y12">
        <v>10</v>
      </c>
      <c r="Z12">
        <v>10</v>
      </c>
      <c r="AB12">
        <v>33.5</v>
      </c>
      <c r="AC12">
        <v>100</v>
      </c>
      <c r="AD12">
        <v>65.25</v>
      </c>
      <c r="AE12">
        <v>25</v>
      </c>
      <c r="AF12" s="6">
        <f>AD12+AE12</f>
        <v>90.25</v>
      </c>
      <c r="AG12">
        <v>35</v>
      </c>
      <c r="AH12">
        <v>30</v>
      </c>
      <c r="AJ12">
        <v>10</v>
      </c>
      <c r="AM12" s="6">
        <v>84</v>
      </c>
      <c r="AN12">
        <v>10</v>
      </c>
      <c r="AP12" s="4">
        <f>(F12+H12+J12+O12+Z12+AA12+AC12+U12+V12+AI12+AJ12+AK12)/(F$1+H$1+J$1+O$1+Z$1+AA$1+AC$1+U$1+V$1+AI$1+AJ$1+AK$1)</f>
        <v>0.78644067796610173</v>
      </c>
      <c r="AQ12" s="4">
        <f>+(C12+K12+L12+N12+P12+T12+X12+AB12+AG12+AH12)/10*0.02</f>
        <v>0.65666666666666673</v>
      </c>
      <c r="AR12" s="4">
        <f>(+E12+I12+M12+Y12+W12+AL12+AN12)/(E$1+I$1+M$1+Y$1+W$1+AL$1+AN$1)</f>
        <v>0.56923076923076921</v>
      </c>
      <c r="AS12" s="4">
        <f>(S12+AF12+AM12)/300</f>
        <v>0.83250000000000002</v>
      </c>
      <c r="AT12" s="5">
        <f>(AP12*AP$1+AQ12*AQ$1+AR12*AR$1+AS12*AS$1)/0.8</f>
        <v>0.73600730660582347</v>
      </c>
    </row>
    <row r="13" spans="1:46">
      <c r="A13">
        <v>12160</v>
      </c>
      <c r="C13">
        <v>50</v>
      </c>
      <c r="E13">
        <v>10</v>
      </c>
      <c r="F13">
        <v>10</v>
      </c>
      <c r="H13">
        <v>100</v>
      </c>
      <c r="I13">
        <v>12</v>
      </c>
      <c r="J13">
        <v>10</v>
      </c>
      <c r="K13">
        <v>40.5</v>
      </c>
      <c r="L13">
        <v>50</v>
      </c>
      <c r="M13">
        <v>10</v>
      </c>
      <c r="N13">
        <v>43</v>
      </c>
      <c r="O13">
        <v>10</v>
      </c>
      <c r="P13">
        <v>50</v>
      </c>
      <c r="Q13">
        <v>50</v>
      </c>
      <c r="R13">
        <v>8</v>
      </c>
      <c r="S13" s="6">
        <f>Q13+R13</f>
        <v>58</v>
      </c>
      <c r="T13">
        <f>33+1/3</f>
        <v>33.333333333333336</v>
      </c>
      <c r="U13" s="1">
        <v>10</v>
      </c>
      <c r="V13" s="1">
        <v>5</v>
      </c>
      <c r="W13" s="1">
        <v>5</v>
      </c>
      <c r="X13">
        <v>50</v>
      </c>
      <c r="Y13">
        <v>10</v>
      </c>
      <c r="Z13">
        <v>10</v>
      </c>
      <c r="AA13">
        <v>7</v>
      </c>
      <c r="AB13">
        <v>34.5</v>
      </c>
      <c r="AC13">
        <v>98</v>
      </c>
      <c r="AD13">
        <v>56.25</v>
      </c>
      <c r="AE13">
        <v>13</v>
      </c>
      <c r="AF13" s="6">
        <f>AD13+AE13</f>
        <v>69.25</v>
      </c>
      <c r="AG13">
        <v>45</v>
      </c>
      <c r="AH13">
        <v>50</v>
      </c>
      <c r="AI13">
        <v>10</v>
      </c>
      <c r="AJ13">
        <v>10</v>
      </c>
      <c r="AK13">
        <v>8</v>
      </c>
      <c r="AL13">
        <v>4</v>
      </c>
      <c r="AM13" s="6">
        <v>85.5</v>
      </c>
      <c r="AP13" s="4">
        <f>(F13+H13+J13+O13+Z13+AA13+AC13+U13+V13+AI13+AJ13+AK13)/(F$1+H$1+J$1+O$1+Z$1+AA$1+AC$1+U$1+V$1+AI$1+AJ$1+AK$1)</f>
        <v>0.97627118644067801</v>
      </c>
      <c r="AQ13" s="4">
        <f>+(C13+K13+L13+N13+P13+T13+X13+AB13+AG13+AH13)/10*0.02</f>
        <v>0.89266666666666672</v>
      </c>
      <c r="AR13" s="4">
        <f>(+E13+I13+M13+Y13+W13+AL13+AN13)/(E$1+I$1+M$1+Y$1+W$1+AL$1+AN$1)</f>
        <v>0.7846153846153846</v>
      </c>
      <c r="AS13" s="4">
        <f>(S13+AF13+AM13)/300</f>
        <v>0.70916666666666661</v>
      </c>
      <c r="AT13" s="5">
        <f>(AP13*AP$1+AQ13*AQ$1+AR13*AR$1+AS13*AS$1)/0.8</f>
        <v>0.82602360386788343</v>
      </c>
    </row>
    <row r="14" spans="1:46">
      <c r="A14">
        <v>12206</v>
      </c>
      <c r="C14">
        <v>50</v>
      </c>
      <c r="E14">
        <v>10</v>
      </c>
      <c r="F14">
        <v>10</v>
      </c>
      <c r="H14">
        <v>95</v>
      </c>
      <c r="I14">
        <v>12</v>
      </c>
      <c r="J14">
        <v>5</v>
      </c>
      <c r="K14">
        <v>38</v>
      </c>
      <c r="L14">
        <v>0</v>
      </c>
      <c r="M14">
        <v>10</v>
      </c>
      <c r="N14">
        <v>39.5</v>
      </c>
      <c r="O14">
        <v>9</v>
      </c>
      <c r="P14">
        <v>50</v>
      </c>
      <c r="Q14">
        <v>50</v>
      </c>
      <c r="R14">
        <v>16</v>
      </c>
      <c r="S14" s="6">
        <f>Q14+R14</f>
        <v>66</v>
      </c>
      <c r="T14">
        <f>12/15*50</f>
        <v>40</v>
      </c>
      <c r="U14" s="1">
        <v>8</v>
      </c>
      <c r="V14" s="1">
        <v>5</v>
      </c>
      <c r="W14" s="1">
        <v>0</v>
      </c>
      <c r="X14">
        <v>50</v>
      </c>
      <c r="Y14">
        <v>10</v>
      </c>
      <c r="Z14">
        <v>10</v>
      </c>
      <c r="AA14">
        <v>3</v>
      </c>
      <c r="AB14">
        <v>35.5</v>
      </c>
      <c r="AC14">
        <v>95</v>
      </c>
      <c r="AD14">
        <v>47.25</v>
      </c>
      <c r="AE14">
        <v>12</v>
      </c>
      <c r="AF14" s="6">
        <f>AD14+AE14</f>
        <v>59.25</v>
      </c>
      <c r="AG14">
        <v>5</v>
      </c>
      <c r="AH14">
        <v>35</v>
      </c>
      <c r="AJ14">
        <v>8</v>
      </c>
      <c r="AK14">
        <v>9</v>
      </c>
      <c r="AL14">
        <v>10</v>
      </c>
      <c r="AM14" s="6">
        <v>59.5</v>
      </c>
      <c r="AN14">
        <v>10</v>
      </c>
      <c r="AP14" s="4">
        <f>(F14+H14+J14+O14+Z14+AA14+AC14+U14+V14+AI14+AJ14+AK14)/(F$1+H$1+J$1+O$1+Z$1+AA$1+AC$1+U$1+V$1+AI$1+AJ$1+AK$1)</f>
        <v>0.87118644067796613</v>
      </c>
      <c r="AQ14" s="4">
        <f>+(C14+K14+L14+N14+P14+T14+X14+AB14+AG14+AH14)/10*0.02</f>
        <v>0.68599999999999994</v>
      </c>
      <c r="AR14" s="4">
        <f>(+E14+I14+M14+Y14+W14+AL14+AN14)/(E$1+I$1+M$1+Y$1+W$1+AL$1+AN$1)</f>
        <v>0.9538461538461539</v>
      </c>
      <c r="AS14" s="4">
        <f>(S14+AF14+AM14)/300</f>
        <v>0.61583333333333334</v>
      </c>
      <c r="AT14" s="5">
        <f>(AP14*AP$1+AQ14*AQ$1+AR14*AR$1+AS14*AS$1)/0.8</f>
        <v>0.7278907268578878</v>
      </c>
    </row>
    <row r="15" spans="1:46">
      <c r="A15">
        <v>12333</v>
      </c>
      <c r="C15">
        <v>50</v>
      </c>
      <c r="E15">
        <v>10</v>
      </c>
      <c r="F15">
        <v>10</v>
      </c>
      <c r="H15">
        <v>99</v>
      </c>
      <c r="I15">
        <v>12</v>
      </c>
      <c r="J15">
        <v>10</v>
      </c>
      <c r="K15">
        <v>42.5</v>
      </c>
      <c r="L15">
        <v>50</v>
      </c>
      <c r="M15">
        <v>10</v>
      </c>
      <c r="N15">
        <v>43</v>
      </c>
      <c r="O15">
        <v>7</v>
      </c>
      <c r="P15">
        <v>50</v>
      </c>
      <c r="Q15">
        <v>55</v>
      </c>
      <c r="R15">
        <v>15</v>
      </c>
      <c r="S15" s="6">
        <f>Q15+R15</f>
        <v>70</v>
      </c>
      <c r="T15">
        <v>40</v>
      </c>
      <c r="U15" s="1">
        <v>10</v>
      </c>
      <c r="V15" s="1">
        <v>0</v>
      </c>
      <c r="W15" s="1">
        <v>0</v>
      </c>
      <c r="X15">
        <v>50</v>
      </c>
      <c r="Y15">
        <v>10</v>
      </c>
      <c r="Z15">
        <v>10</v>
      </c>
      <c r="AA15">
        <v>0</v>
      </c>
      <c r="AB15">
        <v>34</v>
      </c>
      <c r="AC15">
        <v>91</v>
      </c>
      <c r="AD15">
        <v>67.5</v>
      </c>
      <c r="AE15">
        <v>19</v>
      </c>
      <c r="AF15" s="6">
        <f>AD15+AE15</f>
        <v>86.5</v>
      </c>
      <c r="AG15">
        <v>45</v>
      </c>
      <c r="AH15">
        <v>15</v>
      </c>
      <c r="AI15">
        <v>10</v>
      </c>
      <c r="AJ15">
        <v>10</v>
      </c>
      <c r="AK15">
        <v>9</v>
      </c>
      <c r="AL15">
        <v>10</v>
      </c>
      <c r="AM15" s="6">
        <v>78</v>
      </c>
      <c r="AN15">
        <v>10</v>
      </c>
      <c r="AP15" s="4">
        <f>(F15+H15+J15+O15+Z15+AA15+AC15+U15+V15+AI15+AJ15+AK15)/(F$1+H$1+J$1+O$1+Z$1+AA$1+AC$1+U$1+V$1+AI$1+AJ$1+AK$1)</f>
        <v>0.90169491525423728</v>
      </c>
      <c r="AQ15" s="4">
        <f>+(C15+K15+L15+N15+P15+T15+X15+AB15+AG15+AH15)/10*0.02</f>
        <v>0.83900000000000008</v>
      </c>
      <c r="AR15" s="4">
        <f>(+E15+I15+M15+Y15+W15+AL15+AN15)/(E$1+I$1+M$1+Y$1+W$1+AL$1+AN$1)</f>
        <v>0.9538461538461539</v>
      </c>
      <c r="AS15" s="4">
        <f>(S15+AF15+AM15)/300</f>
        <v>0.78166666666666662</v>
      </c>
      <c r="AT15" s="5">
        <f>(AP15*AP$1+AQ15*AQ$1+AR15*AR$1+AS15*AS$1)/0.8</f>
        <v>0.8436110658409387</v>
      </c>
    </row>
    <row r="16" spans="1:46">
      <c r="A16">
        <v>13579</v>
      </c>
      <c r="C16">
        <v>50</v>
      </c>
      <c r="E16">
        <v>10</v>
      </c>
      <c r="F16">
        <v>10</v>
      </c>
      <c r="H16">
        <v>92</v>
      </c>
      <c r="I16">
        <v>12</v>
      </c>
      <c r="K16">
        <v>47</v>
      </c>
      <c r="L16">
        <v>50</v>
      </c>
      <c r="M16">
        <v>10</v>
      </c>
      <c r="N16">
        <v>50</v>
      </c>
      <c r="O16">
        <v>10</v>
      </c>
      <c r="Q16">
        <v>70</v>
      </c>
      <c r="R16">
        <v>22</v>
      </c>
      <c r="S16" s="6">
        <f>Q16+R16</f>
        <v>92</v>
      </c>
      <c r="T16">
        <f>46+2/3</f>
        <v>46.666666666666664</v>
      </c>
      <c r="U16" s="1">
        <v>10</v>
      </c>
      <c r="V16" s="1">
        <v>5</v>
      </c>
      <c r="W16" s="1">
        <v>5</v>
      </c>
      <c r="X16">
        <v>50</v>
      </c>
      <c r="Y16">
        <v>10</v>
      </c>
      <c r="Z16">
        <v>10</v>
      </c>
      <c r="AB16">
        <v>39.5</v>
      </c>
      <c r="AC16">
        <v>97</v>
      </c>
      <c r="AD16">
        <v>60.75</v>
      </c>
      <c r="AE16">
        <v>26</v>
      </c>
      <c r="AF16" s="6">
        <f>AD16+AE16</f>
        <v>86.75</v>
      </c>
      <c r="AG16">
        <v>45</v>
      </c>
      <c r="AJ16">
        <v>10</v>
      </c>
      <c r="AM16" s="6">
        <v>93.5</v>
      </c>
      <c r="AN16">
        <v>10</v>
      </c>
      <c r="AP16" s="4">
        <f>(F16+H16+J16+O16+Z16+AA16+AC16+U16+V16+AI16+AJ16+AK16)/(F$1+H$1+J$1+O$1+Z$1+AA$1+AC$1+U$1+V$1+AI$1+AJ$1+AK$1)</f>
        <v>0.82711864406779656</v>
      </c>
      <c r="AQ16" s="4">
        <f>+(C16+K16+L16+N16+P16+T16+X16+AB16+AG16+AH16)/10*0.02</f>
        <v>0.7563333333333333</v>
      </c>
      <c r="AR16" s="4">
        <f>(+E16+I16+M16+Y16+W16+AL16+AN16)/(E$1+I$1+M$1+Y$1+W$1+AL$1+AN$1)</f>
        <v>0.87692307692307692</v>
      </c>
      <c r="AS16" s="4">
        <f>(S16+AF16+AM16)/300</f>
        <v>0.90749999999999997</v>
      </c>
      <c r="AT16" s="5">
        <f>(AP16*AP$1+AQ16*AQ$1+AR16*AR$1+AS16*AS$1)/0.8</f>
        <v>0.84136679704476303</v>
      </c>
    </row>
    <row r="17" spans="1:46">
      <c r="A17">
        <v>18760</v>
      </c>
      <c r="C17">
        <v>50</v>
      </c>
      <c r="E17">
        <v>10</v>
      </c>
      <c r="F17">
        <v>10</v>
      </c>
      <c r="H17">
        <v>100</v>
      </c>
      <c r="I17">
        <v>12</v>
      </c>
      <c r="J17">
        <v>10</v>
      </c>
      <c r="K17">
        <v>35</v>
      </c>
      <c r="L17">
        <v>50</v>
      </c>
      <c r="M17">
        <v>10</v>
      </c>
      <c r="N17">
        <v>29</v>
      </c>
      <c r="O17">
        <v>9</v>
      </c>
      <c r="P17">
        <v>50</v>
      </c>
      <c r="Q17">
        <v>57.5</v>
      </c>
      <c r="R17">
        <v>10</v>
      </c>
      <c r="S17" s="6">
        <f>Q17+R17</f>
        <v>67.5</v>
      </c>
      <c r="T17">
        <f>13+1/3</f>
        <v>13.333333333333334</v>
      </c>
      <c r="U17" s="1">
        <v>8</v>
      </c>
      <c r="V17" s="1">
        <v>5</v>
      </c>
      <c r="W17" s="1">
        <v>4</v>
      </c>
      <c r="X17">
        <v>50</v>
      </c>
      <c r="Y17">
        <v>10</v>
      </c>
      <c r="Z17">
        <v>10</v>
      </c>
      <c r="AA17">
        <v>8</v>
      </c>
      <c r="AB17">
        <v>31</v>
      </c>
      <c r="AC17">
        <v>98</v>
      </c>
      <c r="AD17">
        <v>47.25</v>
      </c>
      <c r="AE17">
        <v>10</v>
      </c>
      <c r="AF17" s="6">
        <f>AD17+AE17</f>
        <v>57.25</v>
      </c>
      <c r="AG17">
        <v>40</v>
      </c>
      <c r="AH17">
        <v>20</v>
      </c>
      <c r="AI17">
        <v>9</v>
      </c>
      <c r="AJ17">
        <v>9</v>
      </c>
      <c r="AK17">
        <v>5</v>
      </c>
      <c r="AL17">
        <v>6</v>
      </c>
      <c r="AM17" s="6">
        <v>62.5</v>
      </c>
      <c r="AN17">
        <v>10</v>
      </c>
      <c r="AP17" s="4">
        <f>(F17+H17+J17+O17+Z17+AA17+AC17+U17+V17+AI17+AJ17+AK17)/(F$1+H$1+J$1+O$1+Z$1+AA$1+AC$1+U$1+V$1+AI$1+AJ$1+AK$1)</f>
        <v>0.9525423728813559</v>
      </c>
      <c r="AQ17" s="4">
        <f>+(C17+K17+L17+N17+P17+T17+X17+AB17+AG17+AH17)/10*0.02</f>
        <v>0.73666666666666669</v>
      </c>
      <c r="AR17" s="4">
        <f>(+E17+I17+M17+Y17+W17+AL17+AN17)/(E$1+I$1+M$1+Y$1+W$1+AL$1+AN$1)</f>
        <v>0.9538461538461539</v>
      </c>
      <c r="AS17" s="4">
        <f>(S17+AF17+AM17)/300</f>
        <v>0.62416666666666665</v>
      </c>
      <c r="AT17" s="5">
        <f>(AP17*AP$1+AQ17*AQ$1+AR17*AR$1+AS17*AS$1)/0.8</f>
        <v>0.76210329747935679</v>
      </c>
    </row>
    <row r="18" spans="1:46">
      <c r="A18">
        <v>19910</v>
      </c>
      <c r="C18">
        <v>50</v>
      </c>
      <c r="E18">
        <v>0</v>
      </c>
      <c r="F18">
        <v>10</v>
      </c>
      <c r="H18">
        <v>91</v>
      </c>
      <c r="I18">
        <v>12</v>
      </c>
      <c r="J18">
        <v>10</v>
      </c>
      <c r="K18">
        <v>34</v>
      </c>
      <c r="L18">
        <v>50</v>
      </c>
      <c r="M18">
        <v>10</v>
      </c>
      <c r="N18">
        <v>50</v>
      </c>
      <c r="O18">
        <v>10</v>
      </c>
      <c r="P18">
        <v>50</v>
      </c>
      <c r="Q18">
        <v>52.5</v>
      </c>
      <c r="R18">
        <v>18.5</v>
      </c>
      <c r="S18" s="6">
        <f>Q18+R18</f>
        <v>71</v>
      </c>
      <c r="T18">
        <f>33+1/3</f>
        <v>33.333333333333336</v>
      </c>
      <c r="U18" s="1">
        <v>9</v>
      </c>
      <c r="V18" s="1">
        <v>5</v>
      </c>
      <c r="W18" s="1">
        <v>5</v>
      </c>
      <c r="X18">
        <v>50</v>
      </c>
      <c r="Y18">
        <v>10</v>
      </c>
      <c r="Z18">
        <v>10</v>
      </c>
      <c r="AA18">
        <v>10</v>
      </c>
      <c r="AB18">
        <v>30</v>
      </c>
      <c r="AC18">
        <v>88</v>
      </c>
      <c r="AD18">
        <v>47.25</v>
      </c>
      <c r="AE18">
        <v>25</v>
      </c>
      <c r="AF18" s="6">
        <f>AD18+AE18</f>
        <v>72.25</v>
      </c>
      <c r="AG18">
        <v>50</v>
      </c>
      <c r="AH18">
        <v>35</v>
      </c>
      <c r="AI18">
        <v>10</v>
      </c>
      <c r="AK18">
        <v>10</v>
      </c>
      <c r="AL18">
        <v>10</v>
      </c>
      <c r="AM18" s="6">
        <v>82</v>
      </c>
      <c r="AP18" s="4">
        <f>(F18+H18+J18+O18+Z18+AA18+AC18+U18+V18+AI18+AJ18+AK18)/(F$1+H$1+J$1+O$1+Z$1+AA$1+AC$1+U$1+V$1+AI$1+AJ$1+AK$1)</f>
        <v>0.8915254237288136</v>
      </c>
      <c r="AQ18" s="4">
        <f>+(C18+K18+L18+N18+P18+T18+X18+AB18+AG18+AH18)/10*0.02</f>
        <v>0.86466666666666669</v>
      </c>
      <c r="AR18" s="4">
        <f>(+E18+I18+M18+Y18+W18+AL18+AN18)/(E$1+I$1+M$1+Y$1+W$1+AL$1+AN$1)</f>
        <v>0.72307692307692306</v>
      </c>
      <c r="AS18" s="4">
        <f>(S18+AF18+AM18)/300</f>
        <v>0.75083333333333335</v>
      </c>
      <c r="AT18" s="5">
        <f>(AP18*AP$1+AQ18*AQ$1+AR18*AR$1+AS18*AS$1)/0.8</f>
        <v>0.80931646566710114</v>
      </c>
    </row>
    <row r="19" spans="1:46">
      <c r="A19">
        <v>19944</v>
      </c>
      <c r="C19">
        <v>50</v>
      </c>
      <c r="E19">
        <v>10</v>
      </c>
      <c r="F19">
        <v>10</v>
      </c>
      <c r="H19">
        <v>99</v>
      </c>
      <c r="I19">
        <v>12</v>
      </c>
      <c r="J19">
        <v>10</v>
      </c>
      <c r="K19">
        <v>47</v>
      </c>
      <c r="L19">
        <v>50</v>
      </c>
      <c r="M19">
        <v>10</v>
      </c>
      <c r="N19">
        <v>36</v>
      </c>
      <c r="O19">
        <f>10+2</f>
        <v>12</v>
      </c>
      <c r="P19">
        <v>50</v>
      </c>
      <c r="Q19">
        <v>80</v>
      </c>
      <c r="R19">
        <v>19.5</v>
      </c>
      <c r="S19" s="6">
        <f>Q19+R19</f>
        <v>99.5</v>
      </c>
      <c r="T19">
        <f>46+2/3</f>
        <v>46.666666666666664</v>
      </c>
      <c r="U19" s="1">
        <v>10</v>
      </c>
      <c r="V19" s="1">
        <v>5</v>
      </c>
      <c r="W19" s="1">
        <v>5</v>
      </c>
      <c r="X19">
        <v>50</v>
      </c>
      <c r="Y19">
        <v>10</v>
      </c>
      <c r="Z19">
        <v>10</v>
      </c>
      <c r="AA19">
        <v>8</v>
      </c>
      <c r="AB19">
        <v>45.5</v>
      </c>
      <c r="AC19">
        <v>87</v>
      </c>
      <c r="AD19">
        <v>67.5</v>
      </c>
      <c r="AE19">
        <v>31</v>
      </c>
      <c r="AF19" s="6">
        <f>AD19+AE19</f>
        <v>98.5</v>
      </c>
      <c r="AG19">
        <v>50</v>
      </c>
      <c r="AH19">
        <v>50</v>
      </c>
      <c r="AI19">
        <v>10</v>
      </c>
      <c r="AJ19">
        <v>10</v>
      </c>
      <c r="AL19">
        <v>10</v>
      </c>
      <c r="AM19" s="6">
        <v>89.5</v>
      </c>
      <c r="AN19">
        <v>10</v>
      </c>
      <c r="AP19" s="4">
        <f>(F19+H19+J19+O19+Z19+AA19+AC19+U19+V19+AI19+AJ19+AK19)/(F$1+H$1+J$1+O$1+Z$1+AA$1+AC$1+U$1+V$1+AI$1+AJ$1+AK$1)</f>
        <v>0.91864406779661012</v>
      </c>
      <c r="AQ19" s="4">
        <f>+(C19+K19+L19+N19+P19+T19+X19+AB19+AG19+AH19)/10*0.02</f>
        <v>0.95033333333333336</v>
      </c>
      <c r="AR19" s="4">
        <f>(+E19+I19+M19+Y19+W19+AL19+AN19)/(E$1+I$1+M$1+Y$1+W$1+AL$1+AN$1)</f>
        <v>1.0307692307692307</v>
      </c>
      <c r="AS19" s="4">
        <f>(S19+AF19+AM19)/300</f>
        <v>0.95833333333333337</v>
      </c>
      <c r="AT19" s="5">
        <f>(AP19*AP$1+AQ19*AQ$1+AR19*AR$1+AS19*AS$1)/0.8</f>
        <v>0.95744608322468483</v>
      </c>
    </row>
    <row r="20" spans="1:46">
      <c r="A20">
        <v>19952</v>
      </c>
      <c r="C20">
        <v>50</v>
      </c>
      <c r="E20">
        <v>10</v>
      </c>
      <c r="F20">
        <v>10</v>
      </c>
      <c r="H20">
        <v>98</v>
      </c>
      <c r="I20">
        <v>12</v>
      </c>
      <c r="J20">
        <v>10</v>
      </c>
      <c r="K20">
        <v>44</v>
      </c>
      <c r="L20">
        <v>50</v>
      </c>
      <c r="M20">
        <v>10</v>
      </c>
      <c r="N20">
        <v>32.5</v>
      </c>
      <c r="O20">
        <v>9</v>
      </c>
      <c r="P20">
        <v>50</v>
      </c>
      <c r="Q20">
        <v>67.5</v>
      </c>
      <c r="R20">
        <v>17.5</v>
      </c>
      <c r="S20" s="6">
        <f>Q20+R20</f>
        <v>85</v>
      </c>
      <c r="T20">
        <f>33+1/3</f>
        <v>33.333333333333336</v>
      </c>
      <c r="U20" s="1">
        <v>9</v>
      </c>
      <c r="V20" s="1">
        <v>5</v>
      </c>
      <c r="W20" s="1">
        <v>0</v>
      </c>
      <c r="X20">
        <v>50</v>
      </c>
      <c r="Y20">
        <v>10</v>
      </c>
      <c r="Z20">
        <v>10</v>
      </c>
      <c r="AA20">
        <v>4</v>
      </c>
      <c r="AC20">
        <v>94</v>
      </c>
      <c r="AD20">
        <v>65.25</v>
      </c>
      <c r="AE20">
        <v>24</v>
      </c>
      <c r="AF20" s="6">
        <f>AD20+AE20</f>
        <v>89.25</v>
      </c>
      <c r="AG20">
        <v>45</v>
      </c>
      <c r="AH20">
        <v>50</v>
      </c>
      <c r="AI20">
        <v>9</v>
      </c>
      <c r="AJ20">
        <v>9</v>
      </c>
      <c r="AK20">
        <v>7</v>
      </c>
      <c r="AL20">
        <v>10</v>
      </c>
      <c r="AM20" s="6">
        <v>92.5</v>
      </c>
      <c r="AN20">
        <v>10</v>
      </c>
      <c r="AP20" s="4">
        <f>(F20+H20+J20+O20+Z20+AA20+AC20+U20+V20+AI20+AJ20+AK20)/(F$1+H$1+J$1+O$1+Z$1+AA$1+AC$1+U$1+V$1+AI$1+AJ$1+AK$1)</f>
        <v>0.92881355932203391</v>
      </c>
      <c r="AQ20" s="4">
        <f>+(C20+K20+L20+N20+P20+T20+X20+AB20+AG20+AH20)/10*0.02</f>
        <v>0.80966666666666676</v>
      </c>
      <c r="AR20" s="4">
        <f>(+E20+I20+M20+Y20+W20+AL20+AN20)/(E$1+I$1+M$1+Y$1+W$1+AL$1+AN$1)</f>
        <v>0.9538461538461539</v>
      </c>
      <c r="AS20" s="4">
        <f>(S20+AF20+AM20)/300</f>
        <v>0.88916666666666666</v>
      </c>
      <c r="AT20" s="5">
        <f>(AP20*AP$1+AQ20*AQ$1+AR20*AR$1+AS20*AS$1)/0.8</f>
        <v>0.87984164493698391</v>
      </c>
    </row>
    <row r="21" spans="1:46">
      <c r="A21">
        <v>20559</v>
      </c>
      <c r="C21">
        <v>50</v>
      </c>
      <c r="E21">
        <v>10</v>
      </c>
      <c r="F21">
        <v>10</v>
      </c>
      <c r="H21">
        <v>99</v>
      </c>
      <c r="I21">
        <v>12</v>
      </c>
      <c r="J21">
        <v>10</v>
      </c>
      <c r="K21">
        <v>42</v>
      </c>
      <c r="L21">
        <v>50</v>
      </c>
      <c r="M21">
        <v>10</v>
      </c>
      <c r="N21">
        <v>50</v>
      </c>
      <c r="O21">
        <v>6</v>
      </c>
      <c r="P21">
        <v>50</v>
      </c>
      <c r="Q21">
        <v>65</v>
      </c>
      <c r="R21">
        <v>15</v>
      </c>
      <c r="S21" s="6">
        <f>Q21+R21</f>
        <v>80</v>
      </c>
      <c r="T21">
        <f>43+1/3</f>
        <v>43.333333333333336</v>
      </c>
      <c r="U21" s="1">
        <v>10</v>
      </c>
      <c r="V21" s="1">
        <v>5</v>
      </c>
      <c r="W21" s="1">
        <v>5</v>
      </c>
      <c r="X21">
        <v>50</v>
      </c>
      <c r="Y21">
        <v>10</v>
      </c>
      <c r="Z21">
        <v>10</v>
      </c>
      <c r="AA21">
        <v>9</v>
      </c>
      <c r="AB21">
        <v>45</v>
      </c>
      <c r="AC21">
        <v>94</v>
      </c>
      <c r="AD21">
        <v>65.25</v>
      </c>
      <c r="AE21">
        <v>30</v>
      </c>
      <c r="AF21" s="6">
        <f>AD21+AE21</f>
        <v>95.25</v>
      </c>
      <c r="AG21">
        <v>45</v>
      </c>
      <c r="AH21">
        <v>50</v>
      </c>
      <c r="AI21">
        <v>9</v>
      </c>
      <c r="AJ21">
        <v>9</v>
      </c>
      <c r="AK21">
        <v>9</v>
      </c>
      <c r="AL21">
        <v>10</v>
      </c>
      <c r="AM21" s="6">
        <v>87.5</v>
      </c>
      <c r="AN21">
        <v>10</v>
      </c>
      <c r="AP21" s="4">
        <f>(F21+H21+J21+O21+Z21+AA21+AC21+U21+V21+AI21+AJ21+AK21)/(F$1+H$1+J$1+O$1+Z$1+AA$1+AC$1+U$1+V$1+AI$1+AJ$1+AK$1)</f>
        <v>0.94915254237288138</v>
      </c>
      <c r="AQ21" s="4">
        <f>+(C21+K21+L21+N21+P21+T21+X21+AB21+AG21+AH21)/10*0.02</f>
        <v>0.95066666666666666</v>
      </c>
      <c r="AR21" s="4">
        <f>(+E21+I21+M21+Y21+W21+AL21+AN21)/(E$1+I$1+M$1+Y$1+W$1+AL$1+AN$1)</f>
        <v>1.0307692307692307</v>
      </c>
      <c r="AS21" s="4">
        <f>(S21+AF21+AM21)/300</f>
        <v>0.87583333333333335</v>
      </c>
      <c r="AT21" s="5">
        <f>(AP21*AP$1+AQ21*AQ$1+AR21*AR$1+AS21*AS$1)/0.8</f>
        <v>0.93233308887440247</v>
      </c>
    </row>
    <row r="22" spans="1:46">
      <c r="A22">
        <v>23050</v>
      </c>
      <c r="C22">
        <v>50</v>
      </c>
      <c r="E22">
        <v>10</v>
      </c>
      <c r="F22">
        <v>10</v>
      </c>
      <c r="H22">
        <v>94</v>
      </c>
      <c r="I22">
        <v>12</v>
      </c>
      <c r="J22">
        <v>10</v>
      </c>
      <c r="K22">
        <v>38</v>
      </c>
      <c r="L22">
        <v>50</v>
      </c>
      <c r="M22">
        <v>10</v>
      </c>
      <c r="N22">
        <v>43</v>
      </c>
      <c r="O22">
        <v>7</v>
      </c>
      <c r="P22">
        <v>50</v>
      </c>
      <c r="Q22">
        <v>60</v>
      </c>
      <c r="R22">
        <v>19.5</v>
      </c>
      <c r="S22" s="6">
        <f>Q22+R22</f>
        <v>79.5</v>
      </c>
      <c r="T22">
        <v>30</v>
      </c>
      <c r="U22" s="1">
        <v>10</v>
      </c>
      <c r="V22" s="1">
        <v>5</v>
      </c>
      <c r="W22" s="1">
        <v>5</v>
      </c>
      <c r="X22">
        <v>50</v>
      </c>
      <c r="Y22">
        <v>10</v>
      </c>
      <c r="Z22">
        <v>10</v>
      </c>
      <c r="AA22">
        <v>8</v>
      </c>
      <c r="AB22">
        <v>38.5</v>
      </c>
      <c r="AC22">
        <v>98</v>
      </c>
      <c r="AD22">
        <v>65.25</v>
      </c>
      <c r="AE22">
        <v>24</v>
      </c>
      <c r="AF22" s="6">
        <f>AD22+AE22</f>
        <v>89.25</v>
      </c>
      <c r="AG22">
        <v>40</v>
      </c>
      <c r="AH22">
        <v>50</v>
      </c>
      <c r="AI22">
        <v>9</v>
      </c>
      <c r="AJ22">
        <v>7</v>
      </c>
      <c r="AL22">
        <v>10</v>
      </c>
      <c r="AM22" s="6">
        <v>90.5</v>
      </c>
      <c r="AN22">
        <v>10</v>
      </c>
      <c r="AP22" s="4">
        <f>(F22+H22+J22+O22+Z22+AA22+AC22+U22+V22+AI22+AJ22+AK22)/(F$1+H$1+J$1+O$1+Z$1+AA$1+AC$1+U$1+V$1+AI$1+AJ$1+AK$1)</f>
        <v>0.90847457627118644</v>
      </c>
      <c r="AQ22" s="4">
        <f>+(C22+K22+L22+N22+P22+T22+X22+AB22+AG22+AH22)/10*0.02</f>
        <v>0.87900000000000011</v>
      </c>
      <c r="AR22" s="4">
        <f>(+E22+I22+M22+Y22+W22+AL22+AN22)/(E$1+I$1+M$1+Y$1+W$1+AL$1+AN$1)</f>
        <v>1.0307692307692307</v>
      </c>
      <c r="AS22" s="4">
        <f>(S22+AF22+AM22)/300</f>
        <v>0.86416666666666664</v>
      </c>
      <c r="AT22" s="5">
        <f>(AP22*AP$1+AQ22*AQ$1+AR22*AR$1+AS22*AS$1)/0.8</f>
        <v>0.89793513689700122</v>
      </c>
    </row>
    <row r="23" spans="1:46">
      <c r="A23">
        <v>23240</v>
      </c>
      <c r="C23">
        <v>50</v>
      </c>
      <c r="E23">
        <v>10</v>
      </c>
      <c r="F23">
        <v>10</v>
      </c>
      <c r="H23">
        <v>99</v>
      </c>
      <c r="I23">
        <v>10</v>
      </c>
      <c r="J23">
        <v>10</v>
      </c>
      <c r="K23">
        <v>45.5</v>
      </c>
      <c r="L23">
        <v>50</v>
      </c>
      <c r="M23">
        <v>10</v>
      </c>
      <c r="N23">
        <v>50</v>
      </c>
      <c r="O23">
        <v>9</v>
      </c>
      <c r="P23">
        <v>50</v>
      </c>
      <c r="Q23">
        <v>62.5</v>
      </c>
      <c r="R23">
        <v>19.5</v>
      </c>
      <c r="S23" s="6">
        <f>Q23+R23</f>
        <v>82</v>
      </c>
      <c r="T23">
        <v>40</v>
      </c>
      <c r="U23" s="1">
        <v>10</v>
      </c>
      <c r="V23" s="1">
        <v>5</v>
      </c>
      <c r="W23" s="1">
        <v>5</v>
      </c>
      <c r="X23">
        <v>50</v>
      </c>
      <c r="Y23">
        <v>10</v>
      </c>
      <c r="Z23">
        <v>10</v>
      </c>
      <c r="AA23">
        <v>8</v>
      </c>
      <c r="AB23">
        <v>43.5</v>
      </c>
      <c r="AC23">
        <v>99</v>
      </c>
      <c r="AD23">
        <v>63</v>
      </c>
      <c r="AE23">
        <v>26</v>
      </c>
      <c r="AF23" s="6">
        <f>AD23+AE23</f>
        <v>89</v>
      </c>
      <c r="AG23">
        <v>50</v>
      </c>
      <c r="AH23">
        <v>50</v>
      </c>
      <c r="AI23">
        <v>9</v>
      </c>
      <c r="AJ23">
        <v>8</v>
      </c>
      <c r="AL23">
        <v>10</v>
      </c>
      <c r="AM23" s="6">
        <v>87</v>
      </c>
      <c r="AN23">
        <v>10</v>
      </c>
      <c r="AP23" s="4">
        <f>(F23+H23+J23+O23+Z23+AA23+AC23+U23+V23+AI23+AJ23+AK23)/(F$1+H$1+J$1+O$1+Z$1+AA$1+AC$1+U$1+V$1+AI$1+AJ$1+AK$1)</f>
        <v>0.93898305084745759</v>
      </c>
      <c r="AQ23" s="4">
        <f>+(C23+K23+L23+N23+P23+T23+X23+AB23+AG23+AH23)/10*0.02</f>
        <v>0.95799999999999996</v>
      </c>
      <c r="AR23" s="4">
        <f>(+E23+I23+M23+Y23+W23+AL23+AN23)/(E$1+I$1+M$1+Y$1+W$1+AL$1+AN$1)</f>
        <v>1</v>
      </c>
      <c r="AS23" s="4">
        <f>(S23+AF23+AM23)/300</f>
        <v>0.86</v>
      </c>
      <c r="AT23" s="5">
        <f>(AP23*AP$1+AQ23*AQ$1+AR23*AR$1+AS23*AS$1)/0.8</f>
        <v>0.92293432203389825</v>
      </c>
    </row>
    <row r="24" spans="1:46">
      <c r="A24">
        <v>24437</v>
      </c>
      <c r="C24">
        <v>50</v>
      </c>
      <c r="E24">
        <v>10</v>
      </c>
      <c r="F24">
        <v>10</v>
      </c>
      <c r="H24">
        <v>100</v>
      </c>
      <c r="I24">
        <v>12</v>
      </c>
      <c r="J24">
        <v>10</v>
      </c>
      <c r="K24">
        <v>42</v>
      </c>
      <c r="L24">
        <v>50</v>
      </c>
      <c r="M24">
        <v>10</v>
      </c>
      <c r="N24">
        <v>29</v>
      </c>
      <c r="O24">
        <v>10</v>
      </c>
      <c r="P24">
        <v>50</v>
      </c>
      <c r="Q24">
        <v>57.5</v>
      </c>
      <c r="R24">
        <v>19</v>
      </c>
      <c r="S24" s="6">
        <f>Q24+R24</f>
        <v>76.5</v>
      </c>
      <c r="T24">
        <f>46+2/3</f>
        <v>46.666666666666664</v>
      </c>
      <c r="U24" s="1">
        <v>10</v>
      </c>
      <c r="V24" s="1">
        <v>5</v>
      </c>
      <c r="W24" s="1">
        <v>5</v>
      </c>
      <c r="X24">
        <v>50</v>
      </c>
      <c r="Y24">
        <v>10</v>
      </c>
      <c r="Z24">
        <v>10</v>
      </c>
      <c r="AA24">
        <v>8</v>
      </c>
      <c r="AB24">
        <v>34.5</v>
      </c>
      <c r="AC24">
        <v>90</v>
      </c>
      <c r="AD24">
        <v>63</v>
      </c>
      <c r="AE24">
        <v>24</v>
      </c>
      <c r="AF24" s="6">
        <f>AD24+AE24</f>
        <v>87</v>
      </c>
      <c r="AG24">
        <v>35</v>
      </c>
      <c r="AH24">
        <v>45</v>
      </c>
      <c r="AI24">
        <v>10</v>
      </c>
      <c r="AJ24">
        <v>10</v>
      </c>
      <c r="AK24">
        <v>10</v>
      </c>
      <c r="AL24">
        <v>10</v>
      </c>
      <c r="AM24" s="6">
        <v>80</v>
      </c>
      <c r="AN24">
        <v>10</v>
      </c>
      <c r="AP24" s="4">
        <f>(F24+H24+J24+O24+Z24+AA24+AC24+U24+V24+AI24+AJ24+AK24)/(F$1+H$1+J$1+O$1+Z$1+AA$1+AC$1+U$1+V$1+AI$1+AJ$1+AK$1)</f>
        <v>0.95932203389830506</v>
      </c>
      <c r="AQ24" s="4">
        <f>+(C24+K24+L24+N24+P24+T24+X24+AB24+AG24+AH24)/10*0.02</f>
        <v>0.8643333333333334</v>
      </c>
      <c r="AR24" s="4">
        <f>(+E24+I24+M24+Y24+W24+AL24+AN24)/(E$1+I$1+M$1+Y$1+W$1+AL$1+AN$1)</f>
        <v>1.0307692307692307</v>
      </c>
      <c r="AS24" s="4">
        <f>(S24+AF24+AM24)/300</f>
        <v>0.81166666666666665</v>
      </c>
      <c r="AT24" s="5">
        <f>(AP24*AP$1+AQ24*AQ$1+AR24*AR$1+AS24*AS$1)/0.8</f>
        <v>0.88319820186875253</v>
      </c>
    </row>
    <row r="25" spans="1:46">
      <c r="A25">
        <v>25052</v>
      </c>
      <c r="C25">
        <v>50</v>
      </c>
      <c r="E25">
        <v>10</v>
      </c>
      <c r="F25">
        <v>10</v>
      </c>
      <c r="H25">
        <v>86</v>
      </c>
      <c r="I25">
        <v>12</v>
      </c>
      <c r="K25">
        <v>39.5</v>
      </c>
      <c r="L25">
        <v>50</v>
      </c>
      <c r="M25">
        <v>0</v>
      </c>
      <c r="P25">
        <v>50</v>
      </c>
      <c r="Q25">
        <v>52.5</v>
      </c>
      <c r="R25">
        <v>10.5</v>
      </c>
      <c r="S25" s="6">
        <f>Q25+R25</f>
        <v>63</v>
      </c>
      <c r="T25">
        <f>33+1/3</f>
        <v>33.333333333333336</v>
      </c>
      <c r="U25" s="1">
        <v>10</v>
      </c>
      <c r="V25" s="1">
        <v>5</v>
      </c>
      <c r="W25" s="1">
        <v>5</v>
      </c>
      <c r="X25">
        <v>50</v>
      </c>
      <c r="Z25">
        <v>10</v>
      </c>
      <c r="AB25">
        <v>31.5</v>
      </c>
      <c r="AC25">
        <v>93</v>
      </c>
      <c r="AD25">
        <v>54</v>
      </c>
      <c r="AE25">
        <v>28</v>
      </c>
      <c r="AF25" s="6">
        <f>AD25+AE25</f>
        <v>82</v>
      </c>
      <c r="AG25">
        <v>40</v>
      </c>
      <c r="AH25">
        <v>35</v>
      </c>
      <c r="AJ25">
        <v>10</v>
      </c>
      <c r="AL25">
        <v>10</v>
      </c>
      <c r="AM25" s="6">
        <v>75.5</v>
      </c>
      <c r="AP25" s="4">
        <f>(F25+H25+J25+O25+Z25+AA25+AC25+U25+V25+AI25+AJ25+AK25)/(F$1+H$1+J$1+O$1+Z$1+AA$1+AC$1+U$1+V$1+AI$1+AJ$1+AK$1)</f>
        <v>0.7593220338983051</v>
      </c>
      <c r="AQ25" s="4">
        <f>+(C25+K25+L25+N25+P25+T25+X25+AB25+AG25+AH25)/10*0.02</f>
        <v>0.75866666666666671</v>
      </c>
      <c r="AR25" s="4">
        <f>(+E25+I25+M25+Y25+W25+AL25+AN25)/(E$1+I$1+M$1+Y$1+W$1+AL$1+AN$1)</f>
        <v>0.56923076923076921</v>
      </c>
      <c r="AS25" s="4">
        <f>(S25+AF25+AM25)/300</f>
        <v>0.73499999999999999</v>
      </c>
      <c r="AT25" s="5">
        <f>(AP25*AP$1+AQ25*AQ$1+AR25*AR$1+AS25*AS$1)/0.8</f>
        <v>0.72623506084311173</v>
      </c>
    </row>
    <row r="26" spans="1:46">
      <c r="A26">
        <v>27272</v>
      </c>
      <c r="C26">
        <v>50</v>
      </c>
      <c r="E26">
        <v>10</v>
      </c>
      <c r="F26">
        <v>10</v>
      </c>
      <c r="H26">
        <v>96</v>
      </c>
      <c r="I26">
        <v>12</v>
      </c>
      <c r="J26">
        <v>10</v>
      </c>
      <c r="K26">
        <v>41.5</v>
      </c>
      <c r="L26">
        <v>50</v>
      </c>
      <c r="M26">
        <v>10</v>
      </c>
      <c r="N26">
        <v>47.5</v>
      </c>
      <c r="O26">
        <v>7</v>
      </c>
      <c r="P26">
        <v>50</v>
      </c>
      <c r="Q26">
        <v>62.5</v>
      </c>
      <c r="R26">
        <v>16</v>
      </c>
      <c r="S26" s="6">
        <f>Q26+R26</f>
        <v>78.5</v>
      </c>
      <c r="T26">
        <v>30</v>
      </c>
      <c r="U26" s="1">
        <v>8</v>
      </c>
      <c r="V26" s="1">
        <v>5</v>
      </c>
      <c r="W26" s="1">
        <v>0</v>
      </c>
      <c r="X26">
        <v>50</v>
      </c>
      <c r="Y26">
        <v>10</v>
      </c>
      <c r="Z26">
        <v>10</v>
      </c>
      <c r="AB26">
        <v>46</v>
      </c>
      <c r="AC26">
        <v>98</v>
      </c>
      <c r="AD26">
        <v>63</v>
      </c>
      <c r="AE26">
        <v>23</v>
      </c>
      <c r="AF26" s="6">
        <f>AD26+AE26</f>
        <v>86</v>
      </c>
      <c r="AG26">
        <v>20</v>
      </c>
      <c r="AH26">
        <v>45</v>
      </c>
      <c r="AI26">
        <v>10</v>
      </c>
      <c r="AJ26">
        <v>9</v>
      </c>
      <c r="AK26">
        <v>6</v>
      </c>
      <c r="AL26">
        <v>10</v>
      </c>
      <c r="AM26" s="6">
        <v>79</v>
      </c>
      <c r="AN26">
        <v>10</v>
      </c>
      <c r="AP26" s="4">
        <f>(F26+H26+J26+O26+Z26+AA26+AC26+U26+V26+AI26+AJ26+AK26)/(F$1+H$1+J$1+O$1+Z$1+AA$1+AC$1+U$1+V$1+AI$1+AJ$1+AK$1)</f>
        <v>0.91186440677966096</v>
      </c>
      <c r="AQ26" s="4">
        <f>+(C26+K26+L26+N26+P26+T26+X26+AB26+AG26+AH26)/10*0.02</f>
        <v>0.86</v>
      </c>
      <c r="AR26" s="4">
        <f>(+E26+I26+M26+Y26+W26+AL26+AN26)/(E$1+I$1+M$1+Y$1+W$1+AL$1+AN$1)</f>
        <v>0.9538461538461539</v>
      </c>
      <c r="AS26" s="4">
        <f>(S26+AF26+AM26)/300</f>
        <v>0.81166666666666665</v>
      </c>
      <c r="AT26" s="5">
        <f>(AP26*AP$1+AQ26*AQ$1+AR26*AR$1+AS26*AS$1)/0.8</f>
        <v>0.86333034550195553</v>
      </c>
    </row>
    <row r="27" spans="1:46">
      <c r="A27">
        <v>30191</v>
      </c>
      <c r="C27">
        <v>50</v>
      </c>
      <c r="E27">
        <v>10</v>
      </c>
      <c r="F27">
        <v>10</v>
      </c>
      <c r="H27">
        <v>100</v>
      </c>
      <c r="I27">
        <v>12</v>
      </c>
      <c r="J27">
        <v>10</v>
      </c>
      <c r="K27">
        <v>49</v>
      </c>
      <c r="L27">
        <v>50</v>
      </c>
      <c r="M27">
        <v>10</v>
      </c>
      <c r="N27">
        <v>43</v>
      </c>
      <c r="O27">
        <f>10+2</f>
        <v>12</v>
      </c>
      <c r="P27">
        <v>50</v>
      </c>
      <c r="Q27">
        <v>75</v>
      </c>
      <c r="R27">
        <v>20</v>
      </c>
      <c r="S27" s="6">
        <f>Q27+R27</f>
        <v>95</v>
      </c>
      <c r="T27">
        <v>50</v>
      </c>
      <c r="U27" s="1">
        <v>9</v>
      </c>
      <c r="V27" s="1">
        <v>5</v>
      </c>
      <c r="W27" s="1">
        <v>5</v>
      </c>
      <c r="X27">
        <v>50</v>
      </c>
      <c r="Y27">
        <v>10</v>
      </c>
      <c r="Z27">
        <v>10</v>
      </c>
      <c r="AA27">
        <v>10</v>
      </c>
      <c r="AB27">
        <v>44</v>
      </c>
      <c r="AC27">
        <v>91</v>
      </c>
      <c r="AD27">
        <v>60.75</v>
      </c>
      <c r="AE27">
        <v>31</v>
      </c>
      <c r="AF27" s="6">
        <f>AD27+AE27</f>
        <v>91.75</v>
      </c>
      <c r="AG27">
        <v>50</v>
      </c>
      <c r="AH27">
        <v>40</v>
      </c>
      <c r="AI27">
        <v>9</v>
      </c>
      <c r="AJ27">
        <v>10</v>
      </c>
      <c r="AL27">
        <v>6</v>
      </c>
      <c r="AM27" s="6">
        <v>95</v>
      </c>
      <c r="AN27">
        <v>10</v>
      </c>
      <c r="AP27" s="4">
        <f>(F27+H27+J27+O27+Z27+AA27+AC27+U27+V27+AI27+AJ27+AK27)/(F$1+H$1+J$1+O$1+Z$1+AA$1+AC$1+U$1+V$1+AI$1+AJ$1+AK$1)</f>
        <v>0.93559322033898307</v>
      </c>
      <c r="AQ27" s="4">
        <f>+(C27+K27+L27+N27+P27+T27+X27+AB27+AG27+AH27)/10*0.02</f>
        <v>0.95200000000000007</v>
      </c>
      <c r="AR27" s="4">
        <f>(+E27+I27+M27+Y27+W27+AL27+AN27)/(E$1+I$1+M$1+Y$1+W$1+AL$1+AN$1)</f>
        <v>0.96923076923076923</v>
      </c>
      <c r="AS27" s="4">
        <f>(S27+AF27+AM27)/300</f>
        <v>0.93916666666666671</v>
      </c>
      <c r="AT27" s="5">
        <f>(AP27*AP$1+AQ27*AQ$1+AR27*AR$1+AS27*AS$1)/0.8</f>
        <v>0.94626507496740542</v>
      </c>
    </row>
    <row r="28" spans="1:46">
      <c r="A28">
        <v>31640</v>
      </c>
      <c r="C28">
        <v>50</v>
      </c>
      <c r="E28">
        <v>10</v>
      </c>
      <c r="F28">
        <v>10</v>
      </c>
      <c r="H28">
        <v>99</v>
      </c>
      <c r="I28">
        <v>12</v>
      </c>
      <c r="J28">
        <v>10</v>
      </c>
      <c r="K28">
        <v>44</v>
      </c>
      <c r="L28">
        <v>50</v>
      </c>
      <c r="M28">
        <v>10</v>
      </c>
      <c r="N28">
        <v>50</v>
      </c>
      <c r="O28">
        <v>10</v>
      </c>
      <c r="P28">
        <v>50</v>
      </c>
      <c r="Q28">
        <v>60</v>
      </c>
      <c r="R28">
        <v>20</v>
      </c>
      <c r="S28" s="6">
        <f>Q28+R28</f>
        <v>80</v>
      </c>
      <c r="T28">
        <v>40</v>
      </c>
      <c r="U28" s="1">
        <v>10</v>
      </c>
      <c r="V28" s="1">
        <v>5</v>
      </c>
      <c r="W28" s="1">
        <v>5</v>
      </c>
      <c r="X28">
        <v>50</v>
      </c>
      <c r="Y28">
        <v>10</v>
      </c>
      <c r="Z28">
        <v>10</v>
      </c>
      <c r="AA28">
        <v>8</v>
      </c>
      <c r="AB28">
        <v>41</v>
      </c>
      <c r="AC28">
        <v>95</v>
      </c>
      <c r="AD28">
        <v>60.75</v>
      </c>
      <c r="AE28">
        <v>30</v>
      </c>
      <c r="AF28" s="6">
        <f>AD28+AE28</f>
        <v>90.75</v>
      </c>
      <c r="AG28">
        <v>50</v>
      </c>
      <c r="AH28">
        <v>50</v>
      </c>
      <c r="AI28">
        <v>7</v>
      </c>
      <c r="AJ28">
        <v>8</v>
      </c>
      <c r="AK28">
        <v>9</v>
      </c>
      <c r="AL28">
        <v>10</v>
      </c>
      <c r="AM28" s="6">
        <v>75.5</v>
      </c>
      <c r="AN28">
        <v>10</v>
      </c>
      <c r="AP28" s="4">
        <f>(F28+H28+J28+O28+Z28+AA28+AC28+U28+V28+AI28+AJ28+AK28)/(F$1+H$1+J$1+O$1+Z$1+AA$1+AC$1+U$1+V$1+AI$1+AJ$1+AK$1)</f>
        <v>0.9525423728813559</v>
      </c>
      <c r="AQ28" s="4">
        <f>+(C28+K28+L28+N28+P28+T28+X28+AB28+AG28+AH28)/10*0.02</f>
        <v>0.95000000000000007</v>
      </c>
      <c r="AR28" s="4">
        <f>(+E28+I28+M28+Y28+W28+AL28+AN28)/(E$1+I$1+M$1+Y$1+W$1+AL$1+AN$1)</f>
        <v>1.0307692307692307</v>
      </c>
      <c r="AS28" s="4">
        <f>(S28+AF28+AM28)/300</f>
        <v>0.8208333333333333</v>
      </c>
      <c r="AT28" s="5">
        <f>(AP28*AP$1+AQ28*AQ$1+AR28*AR$1+AS28*AS$1)/0.8</f>
        <v>0.91213534876140812</v>
      </c>
    </row>
    <row r="29" spans="1:46">
      <c r="A29">
        <v>31985</v>
      </c>
      <c r="C29">
        <v>50</v>
      </c>
      <c r="E29">
        <v>10</v>
      </c>
      <c r="F29">
        <v>10</v>
      </c>
      <c r="H29">
        <v>98</v>
      </c>
      <c r="I29">
        <v>12</v>
      </c>
      <c r="K29">
        <v>33</v>
      </c>
      <c r="L29">
        <v>50</v>
      </c>
      <c r="M29">
        <v>10</v>
      </c>
      <c r="N29">
        <v>50</v>
      </c>
      <c r="P29">
        <v>50</v>
      </c>
      <c r="Q29">
        <v>65</v>
      </c>
      <c r="R29">
        <v>15</v>
      </c>
      <c r="S29" s="6">
        <f>Q29+R29</f>
        <v>80</v>
      </c>
      <c r="T29">
        <f>36+2/3</f>
        <v>36.666666666666664</v>
      </c>
      <c r="U29" s="1"/>
      <c r="V29" s="1"/>
      <c r="W29" s="1"/>
      <c r="X29">
        <v>50</v>
      </c>
      <c r="AB29">
        <v>29</v>
      </c>
      <c r="AC29">
        <v>90</v>
      </c>
      <c r="AD29">
        <v>49.5</v>
      </c>
      <c r="AE29">
        <v>15</v>
      </c>
      <c r="AF29" s="6">
        <f>AD29+AE29</f>
        <v>64.5</v>
      </c>
      <c r="AG29">
        <v>35</v>
      </c>
      <c r="AH29">
        <v>30</v>
      </c>
      <c r="AM29" s="6">
        <v>57</v>
      </c>
      <c r="AP29" s="4">
        <f>(F29+H29+J29+O29+Z29+AA29+AC29+U29+V29+AI29+AJ29+AK29)/(F$1+H$1+J$1+O$1+Z$1+AA$1+AC$1+U$1+V$1+AI$1+AJ$1+AK$1)</f>
        <v>0.67118644067796607</v>
      </c>
      <c r="AQ29" s="4">
        <f>+(C29+K29+L29+N29+P29+T29+X29+AB29+AG29+AH29)/10*0.02</f>
        <v>0.82733333333333337</v>
      </c>
      <c r="AR29" s="4">
        <f>(+E29+I29+M29+Y29+W29+AL29+AN29)/(E$1+I$1+M$1+Y$1+W$1+AL$1+AN$1)</f>
        <v>0.49230769230769234</v>
      </c>
      <c r="AS29" s="4">
        <f>(S29+AF29+AM29)/300</f>
        <v>0.67166666666666663</v>
      </c>
      <c r="AT29" s="5">
        <f>(AP29*AP$1+AQ29*AQ$1+AR29*AR$1+AS29*AS$1)/0.8</f>
        <v>0.69780258583224686</v>
      </c>
    </row>
    <row r="30" spans="1:46">
      <c r="A30">
        <v>32496</v>
      </c>
      <c r="C30">
        <v>50</v>
      </c>
      <c r="E30">
        <v>10</v>
      </c>
      <c r="F30">
        <v>10</v>
      </c>
      <c r="H30">
        <v>92</v>
      </c>
      <c r="I30">
        <v>12</v>
      </c>
      <c r="J30">
        <v>10</v>
      </c>
      <c r="K30">
        <v>42</v>
      </c>
      <c r="L30">
        <v>50</v>
      </c>
      <c r="M30">
        <v>10</v>
      </c>
      <c r="N30">
        <v>37</v>
      </c>
      <c r="O30">
        <v>8</v>
      </c>
      <c r="P30">
        <v>50</v>
      </c>
      <c r="Q30">
        <v>57.5</v>
      </c>
      <c r="R30">
        <v>15.5</v>
      </c>
      <c r="S30" s="6">
        <f>Q30+R30</f>
        <v>73</v>
      </c>
      <c r="T30">
        <v>30</v>
      </c>
      <c r="U30" s="1">
        <v>10</v>
      </c>
      <c r="V30" s="1">
        <v>5</v>
      </c>
      <c r="W30" s="1">
        <v>5</v>
      </c>
      <c r="X30">
        <v>50</v>
      </c>
      <c r="Y30">
        <v>10</v>
      </c>
      <c r="Z30">
        <v>10</v>
      </c>
      <c r="AB30">
        <v>35</v>
      </c>
      <c r="AC30">
        <v>96</v>
      </c>
      <c r="AD30">
        <v>54</v>
      </c>
      <c r="AE30">
        <v>21</v>
      </c>
      <c r="AF30" s="6">
        <f>AD30+AE30</f>
        <v>75</v>
      </c>
      <c r="AG30">
        <v>40</v>
      </c>
      <c r="AH30">
        <v>50</v>
      </c>
      <c r="AI30">
        <v>8</v>
      </c>
      <c r="AJ30">
        <v>10</v>
      </c>
      <c r="AL30">
        <v>10</v>
      </c>
      <c r="AM30" s="6">
        <v>78.5</v>
      </c>
      <c r="AN30">
        <v>10</v>
      </c>
      <c r="AP30" s="4">
        <f>(F30+H30+J30+O30+Z30+AA30+AC30+U30+V30+AI30+AJ30+AK30)/(F$1+H$1+J$1+O$1+Z$1+AA$1+AC$1+U$1+V$1+AI$1+AJ$1+AK$1)</f>
        <v>0.87796610169491529</v>
      </c>
      <c r="AQ30" s="4">
        <f>+(C30+K30+L30+N30+P30+T30+X30+AB30+AG30+AH30)/10*0.02</f>
        <v>0.86799999999999999</v>
      </c>
      <c r="AR30" s="4">
        <f>(+E30+I30+M30+Y30+W30+AL30+AN30)/(E$1+I$1+M$1+Y$1+W$1+AL$1+AN$1)</f>
        <v>1.0307692307692307</v>
      </c>
      <c r="AS30" s="4">
        <f>(S30+AF30+AM30)/300</f>
        <v>0.755</v>
      </c>
      <c r="AT30" s="5">
        <f>(AP30*AP$1+AQ30*AQ$1+AR30*AR$1+AS30*AS$1)/0.8</f>
        <v>0.84783979791395037</v>
      </c>
    </row>
    <row r="31" spans="1:46">
      <c r="A31">
        <v>32915</v>
      </c>
      <c r="C31">
        <v>50</v>
      </c>
      <c r="E31">
        <v>10</v>
      </c>
      <c r="F31">
        <v>10</v>
      </c>
      <c r="H31">
        <v>90</v>
      </c>
      <c r="I31">
        <v>12</v>
      </c>
      <c r="J31">
        <v>10</v>
      </c>
      <c r="K31">
        <v>44</v>
      </c>
      <c r="L31">
        <v>50</v>
      </c>
      <c r="M31">
        <v>10</v>
      </c>
      <c r="N31">
        <v>43</v>
      </c>
      <c r="O31">
        <v>8</v>
      </c>
      <c r="P31">
        <v>50</v>
      </c>
      <c r="Q31">
        <v>60</v>
      </c>
      <c r="R31">
        <v>14.5</v>
      </c>
      <c r="S31" s="6">
        <f>Q31+R31</f>
        <v>74.5</v>
      </c>
      <c r="T31">
        <f>36+2/3</f>
        <v>36.666666666666664</v>
      </c>
      <c r="U31" s="1">
        <v>9</v>
      </c>
      <c r="V31" s="1">
        <v>4</v>
      </c>
      <c r="W31" s="1">
        <v>5</v>
      </c>
      <c r="X31">
        <v>50</v>
      </c>
      <c r="Y31">
        <v>10</v>
      </c>
      <c r="Z31">
        <v>10</v>
      </c>
      <c r="AA31">
        <v>8</v>
      </c>
      <c r="AB31">
        <v>39</v>
      </c>
      <c r="AC31">
        <v>84</v>
      </c>
      <c r="AD31">
        <v>56.25</v>
      </c>
      <c r="AE31">
        <v>21</v>
      </c>
      <c r="AF31" s="6">
        <f>AD31+AE31</f>
        <v>77.25</v>
      </c>
      <c r="AG31">
        <v>40</v>
      </c>
      <c r="AH31">
        <v>45</v>
      </c>
      <c r="AI31">
        <v>10</v>
      </c>
      <c r="AJ31">
        <v>10</v>
      </c>
      <c r="AK31">
        <v>10</v>
      </c>
      <c r="AL31">
        <v>10</v>
      </c>
      <c r="AM31" s="6">
        <v>82</v>
      </c>
      <c r="AN31">
        <v>10</v>
      </c>
      <c r="AP31" s="4">
        <f>(F31+H31+J31+O31+Z31+AA31+AC31+U31+V31+AI31+AJ31+AK31)/(F$1+H$1+J$1+O$1+Z$1+AA$1+AC$1+U$1+V$1+AI$1+AJ$1+AK$1)</f>
        <v>0.8915254237288136</v>
      </c>
      <c r="AQ31" s="4">
        <f>+(C31+K31+L31+N31+P31+T31+X31+AB31+AG31+AH31)/10*0.02</f>
        <v>0.89533333333333331</v>
      </c>
      <c r="AR31" s="4">
        <f>(+E31+I31+M31+Y31+W31+AL31+AN31)/(E$1+I$1+M$1+Y$1+W$1+AL$1+AN$1)</f>
        <v>1.0307692307692307</v>
      </c>
      <c r="AS31" s="4">
        <f>(S31+AF31+AM31)/300</f>
        <v>0.77916666666666667</v>
      </c>
      <c r="AT31" s="5">
        <f>(AP31*AP$1+AQ31*AQ$1+AR31*AR$1+AS31*AS$1)/0.8</f>
        <v>0.86798633746197296</v>
      </c>
    </row>
    <row r="32" spans="1:46">
      <c r="A32">
        <v>42570</v>
      </c>
      <c r="C32">
        <v>50</v>
      </c>
      <c r="E32">
        <v>10</v>
      </c>
      <c r="F32">
        <v>10</v>
      </c>
      <c r="H32">
        <v>94</v>
      </c>
      <c r="I32">
        <v>12</v>
      </c>
      <c r="J32">
        <v>10</v>
      </c>
      <c r="K32">
        <v>41.5</v>
      </c>
      <c r="L32">
        <v>50</v>
      </c>
      <c r="M32">
        <v>10</v>
      </c>
      <c r="N32">
        <v>39.5</v>
      </c>
      <c r="O32">
        <v>9</v>
      </c>
      <c r="P32">
        <v>50</v>
      </c>
      <c r="Q32">
        <v>62.5</v>
      </c>
      <c r="R32">
        <v>16.5</v>
      </c>
      <c r="S32" s="6">
        <f>Q32+R32</f>
        <v>79</v>
      </c>
      <c r="T32">
        <f>33+1/3</f>
        <v>33.333333333333336</v>
      </c>
      <c r="U32" s="1">
        <v>8</v>
      </c>
      <c r="V32" s="1">
        <v>5</v>
      </c>
      <c r="W32" s="1">
        <v>5</v>
      </c>
      <c r="X32">
        <v>50</v>
      </c>
      <c r="Y32">
        <v>10</v>
      </c>
      <c r="Z32">
        <v>10</v>
      </c>
      <c r="AA32">
        <v>8</v>
      </c>
      <c r="AB32">
        <v>39</v>
      </c>
      <c r="AC32">
        <v>90</v>
      </c>
      <c r="AD32">
        <v>69.75</v>
      </c>
      <c r="AE32">
        <v>13</v>
      </c>
      <c r="AF32" s="6">
        <f>AD32+AE32</f>
        <v>82.75</v>
      </c>
      <c r="AG32">
        <v>45</v>
      </c>
      <c r="AH32">
        <v>50</v>
      </c>
      <c r="AI32">
        <v>10</v>
      </c>
      <c r="AJ32">
        <v>6</v>
      </c>
      <c r="AK32">
        <v>8</v>
      </c>
      <c r="AL32">
        <v>10</v>
      </c>
      <c r="AM32" s="6">
        <v>86</v>
      </c>
      <c r="AN32">
        <v>10</v>
      </c>
      <c r="AP32" s="4">
        <f>(F32+H32+J32+O32+Z32+AA32+AC32+U32+V32+AI32+AJ32+AK32)/(F$1+H$1+J$1+O$1+Z$1+AA$1+AC$1+U$1+V$1+AI$1+AJ$1+AK$1)</f>
        <v>0.90847457627118644</v>
      </c>
      <c r="AQ32" s="4">
        <f>+(C32+K32+L32+N32+P32+T32+X32+AB32+AG32+AH32)/10*0.02</f>
        <v>0.89666666666666661</v>
      </c>
      <c r="AR32" s="4">
        <f>(+E32+I32+M32+Y32+W32+AL32+AN32)/(E$1+I$1+M$1+Y$1+W$1+AL$1+AN$1)</f>
        <v>1.0307692307692307</v>
      </c>
      <c r="AS32" s="4">
        <f>(S32+AF32+AM32)/300</f>
        <v>0.82583333333333331</v>
      </c>
      <c r="AT32" s="5">
        <f>(AP32*AP$1+AQ32*AQ$1+AR32*AR$1+AS32*AS$1)/0.8</f>
        <v>0.8890809702303345</v>
      </c>
    </row>
    <row r="33" spans="1:46">
      <c r="A33">
        <v>44444</v>
      </c>
      <c r="C33">
        <v>50</v>
      </c>
      <c r="E33">
        <v>10</v>
      </c>
      <c r="F33">
        <v>10</v>
      </c>
      <c r="H33">
        <v>43</v>
      </c>
      <c r="I33">
        <v>0</v>
      </c>
      <c r="J33">
        <v>10</v>
      </c>
      <c r="K33">
        <v>36.5</v>
      </c>
      <c r="L33">
        <v>50</v>
      </c>
      <c r="M33">
        <v>10</v>
      </c>
      <c r="N33">
        <v>43</v>
      </c>
      <c r="O33">
        <v>8</v>
      </c>
      <c r="P33">
        <v>50</v>
      </c>
      <c r="Q33">
        <v>62.5</v>
      </c>
      <c r="R33">
        <v>11</v>
      </c>
      <c r="S33" s="6">
        <f>Q33+R33</f>
        <v>73.5</v>
      </c>
      <c r="T33">
        <f>43+1/3</f>
        <v>43.333333333333336</v>
      </c>
      <c r="U33" s="1">
        <v>10</v>
      </c>
      <c r="V33" s="1">
        <v>4</v>
      </c>
      <c r="W33" s="1">
        <v>0</v>
      </c>
      <c r="AA33">
        <v>10</v>
      </c>
      <c r="AB33">
        <v>28.5</v>
      </c>
      <c r="AD33">
        <v>45</v>
      </c>
      <c r="AE33">
        <v>13</v>
      </c>
      <c r="AF33" s="6">
        <f>AD33+AE33</f>
        <v>58</v>
      </c>
      <c r="AG33">
        <v>35</v>
      </c>
      <c r="AH33">
        <v>30</v>
      </c>
      <c r="AI33">
        <v>10</v>
      </c>
      <c r="AJ33">
        <v>10</v>
      </c>
      <c r="AK33">
        <v>10</v>
      </c>
      <c r="AL33">
        <v>10</v>
      </c>
      <c r="AM33" s="6">
        <v>59</v>
      </c>
      <c r="AN33">
        <v>10</v>
      </c>
      <c r="AP33" s="4">
        <f>(F33+H33+J33+O33+Z33+AA33+AC33+U33+V33+AI33+AJ33+AK33)/(F$1+H$1+J$1+O$1+Z$1+AA$1+AC$1+U$1+V$1+AI$1+AJ$1+AK$1)</f>
        <v>0.42372881355932202</v>
      </c>
      <c r="AQ33" s="4">
        <f>+(C33+K33+L33+N33+P33+T33+X33+AB33+AG33+AH33)/10*0.02</f>
        <v>0.73266666666666669</v>
      </c>
      <c r="AR33" s="4">
        <f>(+E33+I33+M33+Y33+W33+AL33+AN33)/(E$1+I$1+M$1+Y$1+W$1+AL$1+AN$1)</f>
        <v>0.61538461538461542</v>
      </c>
      <c r="AS33" s="4">
        <f>(S33+AF33+AM33)/300</f>
        <v>0.63500000000000001</v>
      </c>
      <c r="AT33" s="5">
        <f>(AP33*AP$1+AQ33*AQ$1+AR33*AR$1+AS33*AS$1)/0.8</f>
        <v>0.62345556279878311</v>
      </c>
    </row>
    <row r="34" spans="1:46">
      <c r="A34">
        <v>51096</v>
      </c>
      <c r="C34">
        <v>50</v>
      </c>
      <c r="E34">
        <v>10</v>
      </c>
      <c r="F34">
        <v>10</v>
      </c>
      <c r="H34">
        <v>98</v>
      </c>
      <c r="I34">
        <v>12</v>
      </c>
      <c r="J34">
        <v>10</v>
      </c>
      <c r="K34">
        <v>48</v>
      </c>
      <c r="L34">
        <v>50</v>
      </c>
      <c r="M34">
        <v>10</v>
      </c>
      <c r="N34">
        <v>39.5</v>
      </c>
      <c r="O34">
        <v>9</v>
      </c>
      <c r="P34">
        <v>50</v>
      </c>
      <c r="Q34">
        <v>65</v>
      </c>
      <c r="R34">
        <v>19</v>
      </c>
      <c r="S34" s="6">
        <f>Q34+R34</f>
        <v>84</v>
      </c>
      <c r="T34">
        <v>50</v>
      </c>
      <c r="U34" s="1">
        <v>10</v>
      </c>
      <c r="V34" s="1">
        <v>5</v>
      </c>
      <c r="W34" s="1">
        <v>5</v>
      </c>
      <c r="X34">
        <v>50</v>
      </c>
      <c r="Y34">
        <v>10</v>
      </c>
      <c r="Z34">
        <v>10</v>
      </c>
      <c r="AA34">
        <v>8</v>
      </c>
      <c r="AB34">
        <v>42</v>
      </c>
      <c r="AC34">
        <v>97</v>
      </c>
      <c r="AD34">
        <v>63</v>
      </c>
      <c r="AE34">
        <v>29</v>
      </c>
      <c r="AF34" s="6">
        <f>AD34+AE34</f>
        <v>92</v>
      </c>
      <c r="AG34">
        <v>45</v>
      </c>
      <c r="AH34">
        <v>50</v>
      </c>
      <c r="AI34">
        <v>8</v>
      </c>
      <c r="AK34">
        <v>7</v>
      </c>
      <c r="AM34" s="6">
        <v>98</v>
      </c>
      <c r="AP34" s="4">
        <f>(F34+H34+J34+O34+Z34+AA34+AC34+U34+V34+AI34+AJ34+AK34)/(F$1+H$1+J$1+O$1+Z$1+AA$1+AC$1+U$1+V$1+AI$1+AJ$1+AK$1)</f>
        <v>0.92203389830508475</v>
      </c>
      <c r="AQ34" s="4">
        <f>+(C34+K34+L34+N34+P34+T34+X34+AB34+AG34+AH34)/10*0.02</f>
        <v>0.94900000000000007</v>
      </c>
      <c r="AR34" s="4">
        <f>(+E34+I34+M34+Y34+W34+AL34+AN34)/(E$1+I$1+M$1+Y$1+W$1+AL$1+AN$1)</f>
        <v>0.72307692307692306</v>
      </c>
      <c r="AS34" s="4">
        <f>(S34+AF34+AM34)/300</f>
        <v>0.91333333333333333</v>
      </c>
      <c r="AT34" s="5">
        <f>(AP34*AP$1+AQ34*AQ$1+AR34*AR$1+AS34*AS$1)/0.8</f>
        <v>0.90232847131681859</v>
      </c>
    </row>
    <row r="35" spans="1:46">
      <c r="A35">
        <v>55890</v>
      </c>
      <c r="C35">
        <v>50</v>
      </c>
      <c r="E35">
        <v>10</v>
      </c>
      <c r="F35">
        <v>10</v>
      </c>
      <c r="H35">
        <v>100</v>
      </c>
      <c r="I35">
        <v>12</v>
      </c>
      <c r="J35">
        <v>10</v>
      </c>
      <c r="K35">
        <v>36</v>
      </c>
      <c r="L35">
        <v>50</v>
      </c>
      <c r="M35">
        <v>10</v>
      </c>
      <c r="N35">
        <v>46.5</v>
      </c>
      <c r="O35">
        <v>9</v>
      </c>
      <c r="P35">
        <v>50</v>
      </c>
      <c r="Q35">
        <v>55</v>
      </c>
      <c r="R35">
        <v>13.5</v>
      </c>
      <c r="S35" s="6">
        <f>Q35+R35</f>
        <v>68.5</v>
      </c>
      <c r="T35">
        <v>30</v>
      </c>
      <c r="U35" s="1">
        <v>2</v>
      </c>
      <c r="V35" s="1">
        <v>5</v>
      </c>
      <c r="W35" s="1">
        <v>0</v>
      </c>
      <c r="X35">
        <v>50</v>
      </c>
      <c r="Y35">
        <v>10</v>
      </c>
      <c r="Z35">
        <v>10</v>
      </c>
      <c r="AB35">
        <v>40.5</v>
      </c>
      <c r="AC35">
        <v>88</v>
      </c>
      <c r="AD35">
        <v>58.5</v>
      </c>
      <c r="AE35">
        <v>16</v>
      </c>
      <c r="AF35" s="6">
        <f>AD35+AE35</f>
        <v>74.5</v>
      </c>
      <c r="AG35">
        <v>45</v>
      </c>
      <c r="AH35">
        <v>50</v>
      </c>
      <c r="AI35">
        <v>8</v>
      </c>
      <c r="AJ35">
        <v>7</v>
      </c>
      <c r="AL35">
        <v>10</v>
      </c>
      <c r="AM35" s="6">
        <v>88</v>
      </c>
      <c r="AN35">
        <v>10</v>
      </c>
      <c r="AP35" s="4">
        <f>(F35+H35+J35+O35+Z35+AA35+AC35+U35+V35+AI35+AJ35+AK35)/(F$1+H$1+J$1+O$1+Z$1+AA$1+AC$1+U$1+V$1+AI$1+AJ$1+AK$1)</f>
        <v>0.84406779661016951</v>
      </c>
      <c r="AQ35" s="4">
        <f>+(C35+K35+L35+N35+P35+T35+X35+AB35+AG35+AH35)/10*0.02</f>
        <v>0.89599999999999991</v>
      </c>
      <c r="AR35" s="4">
        <f>(+E35+I35+M35+Y35+W35+AL35+AN35)/(E$1+I$1+M$1+Y$1+W$1+AL$1+AN$1)</f>
        <v>0.9538461538461539</v>
      </c>
      <c r="AS35" s="4">
        <f>(S35+AF35+AM35)/300</f>
        <v>0.77</v>
      </c>
      <c r="AT35" s="5">
        <f>(AP35*AP$1+AQ35*AQ$1+AR35*AR$1+AS35*AS$1)/0.8</f>
        <v>0.846243481095176</v>
      </c>
    </row>
    <row r="36" spans="1:46">
      <c r="A36">
        <v>56560</v>
      </c>
      <c r="C36">
        <v>50</v>
      </c>
      <c r="E36">
        <v>10</v>
      </c>
      <c r="F36">
        <v>10</v>
      </c>
      <c r="H36">
        <v>95</v>
      </c>
      <c r="I36">
        <v>12</v>
      </c>
      <c r="K36">
        <v>29.5</v>
      </c>
      <c r="L36">
        <v>50</v>
      </c>
      <c r="M36">
        <v>10</v>
      </c>
      <c r="N36">
        <v>39.5</v>
      </c>
      <c r="O36">
        <v>8</v>
      </c>
      <c r="P36">
        <v>50</v>
      </c>
      <c r="Q36">
        <v>57.5</v>
      </c>
      <c r="R36">
        <v>18.5</v>
      </c>
      <c r="S36" s="6">
        <f>Q36+R36</f>
        <v>76</v>
      </c>
      <c r="T36">
        <f>36+2/3</f>
        <v>36.666666666666664</v>
      </c>
      <c r="U36" s="1">
        <v>10</v>
      </c>
      <c r="V36" s="1">
        <v>5</v>
      </c>
      <c r="W36" s="1">
        <v>5</v>
      </c>
      <c r="X36">
        <v>50</v>
      </c>
      <c r="Y36">
        <v>10</v>
      </c>
      <c r="Z36">
        <v>10</v>
      </c>
      <c r="AA36">
        <v>8</v>
      </c>
      <c r="AB36">
        <v>26.5</v>
      </c>
      <c r="AC36">
        <v>92</v>
      </c>
      <c r="AD36">
        <v>60.75</v>
      </c>
      <c r="AE36">
        <v>23</v>
      </c>
      <c r="AF36" s="6">
        <f>AD36+AE36</f>
        <v>83.75</v>
      </c>
      <c r="AG36">
        <v>45</v>
      </c>
      <c r="AH36">
        <v>35</v>
      </c>
      <c r="AI36">
        <v>6</v>
      </c>
      <c r="AJ36">
        <v>9</v>
      </c>
      <c r="AK36">
        <v>7</v>
      </c>
      <c r="AL36">
        <v>10</v>
      </c>
      <c r="AM36" s="6">
        <v>76.5</v>
      </c>
      <c r="AN36">
        <v>10</v>
      </c>
      <c r="AP36" s="4">
        <f>(F36+H36+J36+O36+Z36+AA36+AC36+U36+V36+AI36+AJ36+AK36)/(F$1+H$1+J$1+O$1+Z$1+AA$1+AC$1+U$1+V$1+AI$1+AJ$1+AK$1)</f>
        <v>0.88135593220338981</v>
      </c>
      <c r="AQ36" s="4">
        <f>+(C36+K36+L36+N36+P36+T36+X36+AB36+AG36+AH36)/10*0.02</f>
        <v>0.82433333333333325</v>
      </c>
      <c r="AR36" s="4">
        <f>(+E36+I36+M36+Y36+W36+AL36+AN36)/(E$1+I$1+M$1+Y$1+W$1+AL$1+AN$1)</f>
        <v>1.0307692307692307</v>
      </c>
      <c r="AS36" s="4">
        <f>(S36+AF36+AM36)/300</f>
        <v>0.78749999999999998</v>
      </c>
      <c r="AT36" s="5">
        <f>(AP36*AP$1+AQ36*AQ$1+AR36*AR$1+AS36*AS$1)/0.8</f>
        <v>0.84701705780095593</v>
      </c>
    </row>
    <row r="37" spans="1:46">
      <c r="A37">
        <v>60564</v>
      </c>
      <c r="C37">
        <v>50</v>
      </c>
      <c r="E37">
        <v>0</v>
      </c>
      <c r="F37">
        <v>10</v>
      </c>
      <c r="H37">
        <v>96</v>
      </c>
      <c r="I37">
        <v>12</v>
      </c>
      <c r="J37">
        <v>10</v>
      </c>
      <c r="K37">
        <v>36</v>
      </c>
      <c r="L37">
        <v>50</v>
      </c>
      <c r="M37">
        <v>10</v>
      </c>
      <c r="N37">
        <v>36</v>
      </c>
      <c r="P37">
        <v>50</v>
      </c>
      <c r="Q37">
        <v>52.5</v>
      </c>
      <c r="R37">
        <v>18</v>
      </c>
      <c r="S37" s="6">
        <f>Q37+R37</f>
        <v>70.5</v>
      </c>
      <c r="T37">
        <v>20</v>
      </c>
      <c r="U37" s="1">
        <v>9</v>
      </c>
      <c r="V37" s="1">
        <v>0</v>
      </c>
      <c r="W37" s="1">
        <v>0</v>
      </c>
      <c r="X37">
        <v>50</v>
      </c>
      <c r="AA37">
        <v>3</v>
      </c>
      <c r="AB37">
        <v>31.5</v>
      </c>
      <c r="AD37">
        <v>49.5</v>
      </c>
      <c r="AE37">
        <v>11</v>
      </c>
      <c r="AF37" s="6">
        <f>AD37+AE37</f>
        <v>60.5</v>
      </c>
      <c r="AG37">
        <v>25</v>
      </c>
      <c r="AH37">
        <v>25</v>
      </c>
      <c r="AJ37">
        <v>5</v>
      </c>
      <c r="AL37">
        <v>10</v>
      </c>
      <c r="AM37" s="6">
        <v>47</v>
      </c>
      <c r="AP37" s="4">
        <f>(F37+H37+J37+O37+Z37+AA37+AC37+U37+V37+AI37+AJ37+AK37)/(F$1+H$1+J$1+O$1+Z$1+AA$1+AC$1+U$1+V$1+AI$1+AJ$1+AK$1)</f>
        <v>0.45084745762711864</v>
      </c>
      <c r="AQ37" s="4">
        <f>+(C37+K37+L37+N37+P37+T37+X37+AB37+AG37+AH37)/10*0.02</f>
        <v>0.747</v>
      </c>
      <c r="AR37" s="4">
        <f>(+E37+I37+M37+Y37+W37+AL37+AN37)/(E$1+I$1+M$1+Y$1+W$1+AL$1+AN$1)</f>
        <v>0.49230769230769234</v>
      </c>
      <c r="AS37" s="4">
        <f>(S37+AF37+AM37)/300</f>
        <v>0.59333333333333338</v>
      </c>
      <c r="AT37" s="5">
        <f>(AP37*AP$1+AQ37*AQ$1+AR37*AR$1+AS37*AS$1)/0.8</f>
        <v>0.60200985984354638</v>
      </c>
    </row>
    <row r="38" spans="1:46">
      <c r="A38">
        <v>61660</v>
      </c>
      <c r="C38">
        <v>50</v>
      </c>
      <c r="E38">
        <v>10</v>
      </c>
      <c r="F38">
        <v>10</v>
      </c>
      <c r="H38">
        <v>100</v>
      </c>
      <c r="I38">
        <v>12</v>
      </c>
      <c r="J38">
        <v>10</v>
      </c>
      <c r="K38">
        <v>38.5</v>
      </c>
      <c r="L38">
        <v>50</v>
      </c>
      <c r="M38">
        <v>10</v>
      </c>
      <c r="N38">
        <v>36</v>
      </c>
      <c r="O38">
        <f>4+2</f>
        <v>6</v>
      </c>
      <c r="P38">
        <v>50</v>
      </c>
      <c r="Q38">
        <v>52.5</v>
      </c>
      <c r="R38">
        <v>22</v>
      </c>
      <c r="S38" s="6">
        <f>Q38+R38</f>
        <v>74.5</v>
      </c>
      <c r="T38">
        <f>26+2/3</f>
        <v>26.666666666666668</v>
      </c>
      <c r="U38" s="1">
        <v>10</v>
      </c>
      <c r="V38" s="1">
        <v>5</v>
      </c>
      <c r="W38" s="1">
        <v>5</v>
      </c>
      <c r="X38">
        <v>50</v>
      </c>
      <c r="Y38">
        <v>10</v>
      </c>
      <c r="Z38">
        <v>10</v>
      </c>
      <c r="AA38">
        <v>8</v>
      </c>
      <c r="AB38">
        <v>41</v>
      </c>
      <c r="AC38">
        <v>94</v>
      </c>
      <c r="AD38">
        <v>49.5</v>
      </c>
      <c r="AE38">
        <v>18</v>
      </c>
      <c r="AF38" s="6">
        <f>AD38+AE38</f>
        <v>67.5</v>
      </c>
      <c r="AG38">
        <v>45</v>
      </c>
      <c r="AH38">
        <v>45</v>
      </c>
      <c r="AI38">
        <v>10</v>
      </c>
      <c r="AJ38">
        <v>9</v>
      </c>
      <c r="AK38">
        <v>10</v>
      </c>
      <c r="AL38">
        <v>10</v>
      </c>
      <c r="AM38" s="6">
        <v>81</v>
      </c>
      <c r="AN38">
        <v>10</v>
      </c>
      <c r="AP38" s="4">
        <f>(F38+H38+J38+O38+Z38+AA38+AC38+U38+V38+AI38+AJ38+AK38)/(F$1+H$1+J$1+O$1+Z$1+AA$1+AC$1+U$1+V$1+AI$1+AJ$1+AK$1)</f>
        <v>0.95593220338983054</v>
      </c>
      <c r="AQ38" s="4">
        <f>+(C38+K38+L38+N38+P38+T38+X38+AB38+AG38+AH38)/10*0.02</f>
        <v>0.86433333333333329</v>
      </c>
      <c r="AR38" s="4">
        <f>(+E38+I38+M38+Y38+W38+AL38+AN38)/(E$1+I$1+M$1+Y$1+W$1+AL$1+AN$1)</f>
        <v>1.0307692307692307</v>
      </c>
      <c r="AS38" s="4">
        <f>(S38+AF38+AM38)/300</f>
        <v>0.74333333333333329</v>
      </c>
      <c r="AT38" s="5">
        <f>(AP38*AP$1+AQ38*AQ$1+AR38*AR$1+AS38*AS$1)/0.8</f>
        <v>0.85693760864841373</v>
      </c>
    </row>
    <row r="39" spans="1:46">
      <c r="A39">
        <v>63974</v>
      </c>
      <c r="C39">
        <v>50</v>
      </c>
      <c r="E39">
        <v>10</v>
      </c>
      <c r="F39">
        <v>10</v>
      </c>
      <c r="H39">
        <v>95</v>
      </c>
      <c r="I39">
        <v>12</v>
      </c>
      <c r="J39">
        <v>10</v>
      </c>
      <c r="K39">
        <v>48</v>
      </c>
      <c r="L39">
        <v>50</v>
      </c>
      <c r="M39">
        <v>10</v>
      </c>
      <c r="N39">
        <v>46.5</v>
      </c>
      <c r="O39">
        <f>9+2</f>
        <v>11</v>
      </c>
      <c r="P39">
        <v>50</v>
      </c>
      <c r="Q39">
        <v>72.5</v>
      </c>
      <c r="R39">
        <v>20.5</v>
      </c>
      <c r="S39" s="6">
        <f>Q39+R39</f>
        <v>93</v>
      </c>
      <c r="T39">
        <f>46+2/3</f>
        <v>46.666666666666664</v>
      </c>
      <c r="U39" s="1">
        <v>9</v>
      </c>
      <c r="V39" s="1">
        <v>5</v>
      </c>
      <c r="W39" s="1">
        <v>5</v>
      </c>
      <c r="X39">
        <v>50</v>
      </c>
      <c r="Y39">
        <v>10</v>
      </c>
      <c r="Z39">
        <v>10</v>
      </c>
      <c r="AA39">
        <v>8.5</v>
      </c>
      <c r="AB39">
        <v>45</v>
      </c>
      <c r="AC39">
        <v>100</v>
      </c>
      <c r="AD39">
        <v>69.75</v>
      </c>
      <c r="AE39">
        <v>31</v>
      </c>
      <c r="AF39" s="6">
        <f>AD39+AE39</f>
        <v>100.75</v>
      </c>
      <c r="AG39">
        <v>45</v>
      </c>
      <c r="AH39">
        <v>50</v>
      </c>
      <c r="AI39">
        <v>10</v>
      </c>
      <c r="AJ39">
        <v>10</v>
      </c>
      <c r="AK39">
        <v>10</v>
      </c>
      <c r="AL39">
        <v>10</v>
      </c>
      <c r="AM39" s="6">
        <v>98</v>
      </c>
      <c r="AN39">
        <v>10</v>
      </c>
      <c r="AP39" s="4">
        <f>(F39+H39+J39+O39+Z39+AA39+AC39+U39+V39+AI39+AJ39+AK39)/(F$1+H$1+J$1+O$1+Z$1+AA$1+AC$1+U$1+V$1+AI$1+AJ$1+AK$1)</f>
        <v>0.97796610169491527</v>
      </c>
      <c r="AQ39" s="4">
        <f>+(C39+K39+L39+N39+P39+T39+X39+AB39+AG39+AH39)/10*0.02</f>
        <v>0.96233333333333337</v>
      </c>
      <c r="AR39" s="4">
        <f>(+E39+I39+M39+Y39+W39+AL39+AN39)/(E$1+I$1+M$1+Y$1+W$1+AL$1+AN$1)</f>
        <v>1.0307692307692307</v>
      </c>
      <c r="AS39" s="4">
        <f>(S39+AF39+AM39)/300</f>
        <v>0.97250000000000003</v>
      </c>
      <c r="AT39" s="5">
        <f>(AP39*AP$1+AQ39*AQ$1+AR39*AR$1+AS39*AS$1)/0.8</f>
        <v>0.97763146458061723</v>
      </c>
    </row>
    <row r="40" spans="1:46">
      <c r="A40">
        <v>64209</v>
      </c>
      <c r="C40">
        <v>50</v>
      </c>
      <c r="E40">
        <v>10</v>
      </c>
      <c r="F40">
        <v>10</v>
      </c>
      <c r="H40">
        <v>97</v>
      </c>
      <c r="I40">
        <v>10</v>
      </c>
      <c r="J40">
        <v>10</v>
      </c>
      <c r="K40">
        <v>39.5</v>
      </c>
      <c r="L40">
        <v>50</v>
      </c>
      <c r="M40">
        <v>10</v>
      </c>
      <c r="N40">
        <v>46.5</v>
      </c>
      <c r="O40">
        <v>10</v>
      </c>
      <c r="P40">
        <v>50</v>
      </c>
      <c r="Q40">
        <v>72.5</v>
      </c>
      <c r="R40">
        <v>14.5</v>
      </c>
      <c r="S40" s="6">
        <f>Q40+R40</f>
        <v>87</v>
      </c>
      <c r="T40">
        <v>40</v>
      </c>
      <c r="U40" s="1">
        <v>10</v>
      </c>
      <c r="V40" s="1">
        <v>5</v>
      </c>
      <c r="W40" s="1">
        <v>5</v>
      </c>
      <c r="X40">
        <v>50</v>
      </c>
      <c r="Y40">
        <v>10</v>
      </c>
      <c r="Z40">
        <v>10</v>
      </c>
      <c r="AA40">
        <v>8</v>
      </c>
      <c r="AB40">
        <v>44</v>
      </c>
      <c r="AC40">
        <v>92</v>
      </c>
      <c r="AD40">
        <v>69.75</v>
      </c>
      <c r="AE40">
        <v>31</v>
      </c>
      <c r="AF40" s="6">
        <f>AD40+AE40</f>
        <v>100.75</v>
      </c>
      <c r="AG40">
        <v>45</v>
      </c>
      <c r="AH40">
        <v>50</v>
      </c>
      <c r="AI40">
        <v>10</v>
      </c>
      <c r="AJ40">
        <v>9</v>
      </c>
      <c r="AL40">
        <v>10</v>
      </c>
      <c r="AM40" s="6">
        <v>82.5</v>
      </c>
      <c r="AN40">
        <v>10</v>
      </c>
      <c r="AP40" s="4">
        <f>(F40+H40+J40+O40+Z40+AA40+AC40+U40+V40+AI40+AJ40+AK40)/(F$1+H$1+J$1+O$1+Z$1+AA$1+AC$1+U$1+V$1+AI$1+AJ$1+AK$1)</f>
        <v>0.91864406779661012</v>
      </c>
      <c r="AQ40" s="4">
        <f>+(C40+K40+L40+N40+P40+T40+X40+AB40+AG40+AH40)/10*0.02</f>
        <v>0.93</v>
      </c>
      <c r="AR40" s="4">
        <f>(+E40+I40+M40+Y40+W40+AL40+AN40)/(E$1+I$1+M$1+Y$1+W$1+AL$1+AN$1)</f>
        <v>1</v>
      </c>
      <c r="AS40" s="4">
        <f>(S40+AF40+AM40)/300</f>
        <v>0.90083333333333337</v>
      </c>
      <c r="AT40" s="5">
        <f>(AP40*AP$1+AQ40*AQ$1+AR40*AR$1+AS40*AS$1)/0.8</f>
        <v>0.92568326271186441</v>
      </c>
    </row>
    <row r="41" spans="1:46">
      <c r="A41">
        <v>64540</v>
      </c>
      <c r="C41">
        <v>50</v>
      </c>
      <c r="E41">
        <v>10</v>
      </c>
      <c r="F41">
        <v>10</v>
      </c>
      <c r="H41">
        <v>100</v>
      </c>
      <c r="I41">
        <v>12</v>
      </c>
      <c r="J41">
        <v>10</v>
      </c>
      <c r="K41">
        <v>33</v>
      </c>
      <c r="L41">
        <v>50</v>
      </c>
      <c r="M41">
        <v>10</v>
      </c>
      <c r="N41">
        <v>39.5</v>
      </c>
      <c r="O41">
        <f>9+2</f>
        <v>11</v>
      </c>
      <c r="P41">
        <v>50</v>
      </c>
      <c r="Q41">
        <v>52.5</v>
      </c>
      <c r="R41">
        <v>16.5</v>
      </c>
      <c r="S41" s="6">
        <f>Q41+R41</f>
        <v>69</v>
      </c>
      <c r="T41">
        <f>23+1/3</f>
        <v>23.333333333333332</v>
      </c>
      <c r="U41" s="1">
        <v>8</v>
      </c>
      <c r="V41" s="1">
        <v>5</v>
      </c>
      <c r="W41" s="1">
        <v>5</v>
      </c>
      <c r="X41">
        <v>50</v>
      </c>
      <c r="Z41">
        <v>10</v>
      </c>
      <c r="AA41">
        <v>8</v>
      </c>
      <c r="AB41">
        <v>38</v>
      </c>
      <c r="AC41">
        <v>95</v>
      </c>
      <c r="AD41">
        <v>42.75</v>
      </c>
      <c r="AE41">
        <v>18</v>
      </c>
      <c r="AF41" s="6">
        <f>AD41+AE41</f>
        <v>60.75</v>
      </c>
      <c r="AG41">
        <v>40</v>
      </c>
      <c r="AH41">
        <v>45</v>
      </c>
      <c r="AI41">
        <v>8</v>
      </c>
      <c r="AJ41">
        <v>10</v>
      </c>
      <c r="AK41">
        <v>8</v>
      </c>
      <c r="AL41">
        <v>10</v>
      </c>
      <c r="AM41" s="6">
        <v>79.5</v>
      </c>
      <c r="AN41">
        <v>10</v>
      </c>
      <c r="AP41" s="4">
        <f>(F41+H41+J41+O41+Z41+AA41+AC41+U41+V41+AI41+AJ41+AK41)/(F$1+H$1+J$1+O$1+Z$1+AA$1+AC$1+U$1+V$1+AI$1+AJ$1+AK$1)</f>
        <v>0.95932203389830506</v>
      </c>
      <c r="AQ41" s="4">
        <f>+(C41+K41+L41+N41+P41+T41+X41+AB41+AG41+AH41)/10*0.02</f>
        <v>0.83766666666666678</v>
      </c>
      <c r="AR41" s="4">
        <f>(+E41+I41+M41+Y41+W41+AL41+AN41)/(E$1+I$1+M$1+Y$1+W$1+AL$1+AN$1)</f>
        <v>0.87692307692307692</v>
      </c>
      <c r="AS41" s="4">
        <f>(S41+AF41+AM41)/300</f>
        <v>0.69750000000000001</v>
      </c>
      <c r="AT41" s="5">
        <f>(AP41*AP$1+AQ41*AQ$1+AR41*AR$1+AS41*AS$1)/0.8</f>
        <v>0.81282159930465014</v>
      </c>
    </row>
    <row r="42" spans="1:46">
      <c r="A42">
        <v>71895</v>
      </c>
      <c r="C42">
        <v>50</v>
      </c>
      <c r="E42">
        <v>10</v>
      </c>
      <c r="F42">
        <v>10</v>
      </c>
      <c r="H42">
        <v>96</v>
      </c>
      <c r="I42">
        <v>12</v>
      </c>
      <c r="K42">
        <v>50</v>
      </c>
      <c r="L42">
        <v>50</v>
      </c>
      <c r="M42">
        <v>10</v>
      </c>
      <c r="N42">
        <v>50</v>
      </c>
      <c r="O42">
        <v>9</v>
      </c>
      <c r="P42">
        <v>50</v>
      </c>
      <c r="Q42">
        <v>77.5</v>
      </c>
      <c r="R42">
        <v>16.5</v>
      </c>
      <c r="S42" s="6">
        <f>Q42+R42</f>
        <v>94</v>
      </c>
      <c r="T42">
        <v>40</v>
      </c>
      <c r="U42" s="1">
        <v>10</v>
      </c>
      <c r="V42" s="1">
        <v>5</v>
      </c>
      <c r="W42" s="1">
        <v>4</v>
      </c>
      <c r="X42">
        <v>50</v>
      </c>
      <c r="Y42">
        <v>10</v>
      </c>
      <c r="AA42">
        <v>8</v>
      </c>
      <c r="AB42">
        <v>40</v>
      </c>
      <c r="AD42">
        <v>60.75</v>
      </c>
      <c r="AE42">
        <v>22</v>
      </c>
      <c r="AF42" s="6">
        <f>AD42+AE42</f>
        <v>82.75</v>
      </c>
      <c r="AG42">
        <v>40</v>
      </c>
      <c r="AH42">
        <v>45</v>
      </c>
      <c r="AJ42">
        <v>9</v>
      </c>
      <c r="AK42">
        <v>9</v>
      </c>
      <c r="AL42">
        <v>4</v>
      </c>
      <c r="AM42" s="6">
        <v>91</v>
      </c>
      <c r="AN42">
        <v>10</v>
      </c>
      <c r="AP42" s="4">
        <f>(F42+H42+J42+O42+Z42+AA42+AC42+U42+V42+AI42+AJ42+AK42)/(F$1+H$1+J$1+O$1+Z$1+AA$1+AC$1+U$1+V$1+AI$1+AJ$1+AK$1)</f>
        <v>0.52881355932203389</v>
      </c>
      <c r="AQ42" s="4">
        <f>+(C42+K42+L42+N42+P42+T42+X42+AB42+AG42+AH42)/10*0.02</f>
        <v>0.93</v>
      </c>
      <c r="AR42" s="4">
        <f>(+E42+I42+M42+Y42+W42+AL42+AN42)/(E$1+I$1+M$1+Y$1+W$1+AL$1+AN$1)</f>
        <v>0.92307692307692313</v>
      </c>
      <c r="AS42" s="4">
        <f>(S42+AF42+AM42)/300</f>
        <v>0.89249999999999996</v>
      </c>
      <c r="AT42" s="5">
        <f>(AP42*AP$1+AQ42*AQ$1+AR42*AR$1+AS42*AS$1)/0.8</f>
        <v>0.83984965775749676</v>
      </c>
    </row>
    <row r="43" spans="1:46">
      <c r="A43">
        <v>71965</v>
      </c>
      <c r="C43">
        <v>50</v>
      </c>
      <c r="E43">
        <v>10</v>
      </c>
      <c r="F43">
        <v>10</v>
      </c>
      <c r="H43">
        <v>98</v>
      </c>
      <c r="I43">
        <v>12</v>
      </c>
      <c r="K43">
        <v>38.5</v>
      </c>
      <c r="L43">
        <v>50</v>
      </c>
      <c r="M43">
        <v>10</v>
      </c>
      <c r="N43">
        <v>32.5</v>
      </c>
      <c r="O43">
        <v>10</v>
      </c>
      <c r="P43">
        <v>50</v>
      </c>
      <c r="Q43">
        <v>65</v>
      </c>
      <c r="R43">
        <v>18.5</v>
      </c>
      <c r="S43" s="6">
        <f>Q43+R43</f>
        <v>83.5</v>
      </c>
      <c r="U43" s="1">
        <v>10</v>
      </c>
      <c r="V43" s="1">
        <v>5</v>
      </c>
      <c r="W43" s="1">
        <v>0</v>
      </c>
      <c r="X43">
        <v>50</v>
      </c>
      <c r="AA43">
        <v>9</v>
      </c>
      <c r="AD43">
        <v>49.5</v>
      </c>
      <c r="AE43">
        <v>27</v>
      </c>
      <c r="AF43" s="6">
        <f>AD43+AE43</f>
        <v>76.5</v>
      </c>
      <c r="AG43">
        <v>40</v>
      </c>
      <c r="AJ43">
        <v>9</v>
      </c>
      <c r="AL43">
        <v>6</v>
      </c>
      <c r="AM43" s="6">
        <v>71</v>
      </c>
      <c r="AP43" s="4">
        <f>(F43+H43+J43+O43+Z43+AA43+AC43+U43+V43+AI43+AJ43+AK43)/(F$1+H$1+J$1+O$1+Z$1+AA$1+AC$1+U$1+V$1+AI$1+AJ$1+AK$1)</f>
        <v>0.51186440677966105</v>
      </c>
      <c r="AQ43" s="4">
        <f>+(C43+K43+L43+N43+P43+T43+X43+AB43+AG43+AH43)/10*0.02</f>
        <v>0.622</v>
      </c>
      <c r="AR43" s="4">
        <f>(+E43+I43+M43+Y43+W43+AL43+AN43)/(E$1+I$1+M$1+Y$1+W$1+AL$1+AN$1)</f>
        <v>0.58461538461538465</v>
      </c>
      <c r="AS43" s="4">
        <f>(S43+AF43+AM43)/300</f>
        <v>0.77</v>
      </c>
      <c r="AT43" s="5">
        <f>(AP43*AP$1+AQ43*AQ$1+AR43*AR$1+AS43*AS$1)/0.8</f>
        <v>0.6521764993481094</v>
      </c>
    </row>
    <row r="44" spans="1:46">
      <c r="A44">
        <v>77777</v>
      </c>
      <c r="C44">
        <v>50</v>
      </c>
      <c r="E44">
        <v>10</v>
      </c>
      <c r="F44">
        <v>10</v>
      </c>
      <c r="H44">
        <v>100</v>
      </c>
      <c r="I44">
        <v>12</v>
      </c>
      <c r="J44">
        <v>10</v>
      </c>
      <c r="K44">
        <v>40</v>
      </c>
      <c r="L44">
        <v>50</v>
      </c>
      <c r="M44">
        <v>10</v>
      </c>
      <c r="N44">
        <v>50</v>
      </c>
      <c r="O44">
        <v>3</v>
      </c>
      <c r="P44">
        <v>50</v>
      </c>
      <c r="Q44">
        <v>52.5</v>
      </c>
      <c r="R44">
        <v>15</v>
      </c>
      <c r="S44" s="6">
        <f>Q44+R44</f>
        <v>67.5</v>
      </c>
      <c r="T44">
        <f>43+1/3</f>
        <v>43.333333333333336</v>
      </c>
      <c r="U44" s="1">
        <v>10</v>
      </c>
      <c r="V44" s="1">
        <v>5</v>
      </c>
      <c r="W44" s="1">
        <v>5</v>
      </c>
      <c r="X44">
        <v>50</v>
      </c>
      <c r="Y44">
        <v>10</v>
      </c>
      <c r="Z44">
        <v>9</v>
      </c>
      <c r="AA44">
        <v>0</v>
      </c>
      <c r="AB44">
        <v>39</v>
      </c>
      <c r="AC44">
        <v>90</v>
      </c>
      <c r="AD44">
        <v>60.75</v>
      </c>
      <c r="AE44">
        <v>28</v>
      </c>
      <c r="AF44" s="6">
        <f>AD44+AE44</f>
        <v>88.75</v>
      </c>
      <c r="AG44">
        <v>35</v>
      </c>
      <c r="AH44">
        <v>40</v>
      </c>
      <c r="AI44">
        <v>10</v>
      </c>
      <c r="AJ44">
        <v>9</v>
      </c>
      <c r="AK44">
        <v>9</v>
      </c>
      <c r="AL44">
        <v>10</v>
      </c>
      <c r="AM44" s="6">
        <v>65.5</v>
      </c>
      <c r="AN44">
        <v>10</v>
      </c>
      <c r="AP44" s="4">
        <f>(F44+H44+J44+O44+Z44+AA44+AC44+U44+V44+AI44+AJ44+AK44)/(F$1+H$1+J$1+O$1+Z$1+AA$1+AC$1+U$1+V$1+AI$1+AJ$1+AK$1)</f>
        <v>0.89830508474576276</v>
      </c>
      <c r="AQ44" s="4">
        <f>+(C44+K44+L44+N44+P44+T44+X44+AB44+AG44+AH44)/10*0.02</f>
        <v>0.89466666666666672</v>
      </c>
      <c r="AR44" s="4">
        <f>(+E44+I44+M44+Y44+W44+AL44+AN44)/(E$1+I$1+M$1+Y$1+W$1+AL$1+AN$1)</f>
        <v>1.0307692307692307</v>
      </c>
      <c r="AS44" s="4">
        <f>(S44+AF44+AM44)/300</f>
        <v>0.73916666666666664</v>
      </c>
      <c r="AT44" s="5">
        <f>(AP44*AP$1+AQ44*AQ$1+AR44*AR$1+AS44*AS$1)/0.8</f>
        <v>0.85404919056931772</v>
      </c>
    </row>
    <row r="45" spans="1:46">
      <c r="A45">
        <v>78383</v>
      </c>
      <c r="C45">
        <v>50</v>
      </c>
      <c r="E45">
        <v>10</v>
      </c>
      <c r="F45">
        <v>10</v>
      </c>
      <c r="H45">
        <v>79</v>
      </c>
      <c r="I45">
        <v>12</v>
      </c>
      <c r="J45">
        <v>10</v>
      </c>
      <c r="K45">
        <v>42.5</v>
      </c>
      <c r="L45">
        <v>50</v>
      </c>
      <c r="M45">
        <v>10</v>
      </c>
      <c r="N45">
        <v>47.5</v>
      </c>
      <c r="O45">
        <v>9</v>
      </c>
      <c r="P45">
        <v>50</v>
      </c>
      <c r="Q45">
        <v>57.5</v>
      </c>
      <c r="R45">
        <v>19.5</v>
      </c>
      <c r="S45" s="6">
        <f>Q45+R45</f>
        <v>77</v>
      </c>
      <c r="T45">
        <f>43+1/3</f>
        <v>43.333333333333336</v>
      </c>
      <c r="U45" s="1">
        <v>8</v>
      </c>
      <c r="V45" s="1">
        <v>5</v>
      </c>
      <c r="W45" s="1">
        <v>5</v>
      </c>
      <c r="X45">
        <v>50</v>
      </c>
      <c r="Y45">
        <v>10</v>
      </c>
      <c r="Z45">
        <v>10</v>
      </c>
      <c r="AA45">
        <v>4</v>
      </c>
      <c r="AB45">
        <v>42.5</v>
      </c>
      <c r="AC45">
        <v>88</v>
      </c>
      <c r="AD45">
        <v>65.25</v>
      </c>
      <c r="AE45">
        <v>25</v>
      </c>
      <c r="AF45" s="6">
        <f>AD45+AE45</f>
        <v>90.25</v>
      </c>
      <c r="AG45">
        <v>45</v>
      </c>
      <c r="AM45" s="6">
        <v>58</v>
      </c>
      <c r="AP45" s="4">
        <f>(F45+H45+J45+O45+Z45+AA45+AC45+U45+V45+AI45+AJ45+AK45)/(F$1+H$1+J$1+O$1+Z$1+AA$1+AC$1+U$1+V$1+AI$1+AJ$1+AK$1)</f>
        <v>0.75593220338983047</v>
      </c>
      <c r="AQ45" s="4">
        <f>+(C45+K45+L45+N45+P45+T45+X45+AB45+AG45+AH45)/10*0.02</f>
        <v>0.84166666666666656</v>
      </c>
      <c r="AR45" s="4">
        <f>(+E45+I45+M45+Y45+W45+AL45+AN45)/(E$1+I$1+M$1+Y$1+W$1+AL$1+AN$1)</f>
        <v>0.72307692307692306</v>
      </c>
      <c r="AS45" s="4">
        <f>(S45+AF45+AM45)/300</f>
        <v>0.75083333333333335</v>
      </c>
      <c r="AT45" s="5">
        <f>(AP45*AP$1+AQ45*AQ$1+AR45*AR$1+AS45*AS$1)/0.8</f>
        <v>0.77670523685354176</v>
      </c>
    </row>
    <row r="46" spans="1:46">
      <c r="A46">
        <v>80119</v>
      </c>
      <c r="C46">
        <v>50</v>
      </c>
      <c r="E46">
        <v>10</v>
      </c>
      <c r="F46">
        <v>10</v>
      </c>
      <c r="H46">
        <v>98</v>
      </c>
      <c r="I46">
        <v>12</v>
      </c>
      <c r="J46">
        <v>10</v>
      </c>
      <c r="K46">
        <v>43.5</v>
      </c>
      <c r="L46">
        <v>50</v>
      </c>
      <c r="M46">
        <v>10</v>
      </c>
      <c r="N46">
        <v>46.5</v>
      </c>
      <c r="O46">
        <v>10</v>
      </c>
      <c r="P46">
        <v>50</v>
      </c>
      <c r="Q46">
        <v>75</v>
      </c>
      <c r="R46">
        <v>18.5</v>
      </c>
      <c r="S46" s="6">
        <f>Q46+R46</f>
        <v>93.5</v>
      </c>
      <c r="T46">
        <f>36+2/3</f>
        <v>36.666666666666664</v>
      </c>
      <c r="U46" s="1">
        <v>10</v>
      </c>
      <c r="V46" s="1">
        <v>0</v>
      </c>
      <c r="W46" s="1">
        <v>5</v>
      </c>
      <c r="X46">
        <v>50</v>
      </c>
      <c r="Y46">
        <v>10</v>
      </c>
      <c r="Z46">
        <v>10</v>
      </c>
      <c r="AA46">
        <v>9</v>
      </c>
      <c r="AB46">
        <v>44.5</v>
      </c>
      <c r="AC46">
        <v>91</v>
      </c>
      <c r="AD46">
        <v>69.75</v>
      </c>
      <c r="AE46">
        <v>24</v>
      </c>
      <c r="AF46" s="6">
        <f>AD46+AE46</f>
        <v>93.75</v>
      </c>
      <c r="AG46">
        <v>50</v>
      </c>
      <c r="AH46">
        <v>45</v>
      </c>
      <c r="AI46">
        <v>10</v>
      </c>
      <c r="AJ46">
        <v>10</v>
      </c>
      <c r="AK46">
        <v>8</v>
      </c>
      <c r="AM46" s="6">
        <v>99</v>
      </c>
      <c r="AN46">
        <v>10</v>
      </c>
      <c r="AP46" s="4">
        <f>(F46+H46+J46+O46+Z46+AA46+AC46+U46+V46+AI46+AJ46+AK46)/(F$1+H$1+J$1+O$1+Z$1+AA$1+AC$1+U$1+V$1+AI$1+AJ$1+AK$1)</f>
        <v>0.93559322033898307</v>
      </c>
      <c r="AQ46" s="4">
        <f>+(C46+K46+L46+N46+P46+T46+X46+AB46+AG46+AH46)/10*0.02</f>
        <v>0.93233333333333335</v>
      </c>
      <c r="AR46" s="4">
        <f>(+E46+I46+M46+Y46+W46+AL46+AN46)/(E$1+I$1+M$1+Y$1+W$1+AL$1+AN$1)</f>
        <v>0.87692307692307692</v>
      </c>
      <c r="AS46" s="4">
        <f>(S46+AF46+AM46)/300</f>
        <v>0.95416666666666672</v>
      </c>
      <c r="AT46" s="5">
        <f>(AP46*AP$1+AQ46*AQ$1+AR46*AR$1+AS46*AS$1)/0.8</f>
        <v>0.93420578009561051</v>
      </c>
    </row>
    <row r="47" spans="1:46">
      <c r="A47">
        <v>80126</v>
      </c>
      <c r="C47">
        <v>50</v>
      </c>
      <c r="E47">
        <v>10</v>
      </c>
      <c r="F47">
        <v>10</v>
      </c>
      <c r="H47">
        <v>97</v>
      </c>
      <c r="I47">
        <v>12</v>
      </c>
      <c r="J47">
        <v>10</v>
      </c>
      <c r="K47">
        <v>46</v>
      </c>
      <c r="L47">
        <v>50</v>
      </c>
      <c r="M47">
        <v>10</v>
      </c>
      <c r="N47">
        <v>50</v>
      </c>
      <c r="O47">
        <v>10</v>
      </c>
      <c r="P47">
        <v>50</v>
      </c>
      <c r="Q47">
        <v>72.5</v>
      </c>
      <c r="R47">
        <v>18.5</v>
      </c>
      <c r="S47" s="6">
        <f>Q47+R47</f>
        <v>91</v>
      </c>
      <c r="T47">
        <f>46+2/3</f>
        <v>46.666666666666664</v>
      </c>
      <c r="U47" s="1">
        <v>9</v>
      </c>
      <c r="V47" s="1">
        <v>4</v>
      </c>
      <c r="W47" s="1">
        <v>5</v>
      </c>
      <c r="X47">
        <v>50</v>
      </c>
      <c r="Y47">
        <v>10</v>
      </c>
      <c r="Z47">
        <v>10</v>
      </c>
      <c r="AA47">
        <v>8</v>
      </c>
      <c r="AB47">
        <v>36</v>
      </c>
      <c r="AC47">
        <v>97</v>
      </c>
      <c r="AD47">
        <v>58.5</v>
      </c>
      <c r="AE47">
        <v>24</v>
      </c>
      <c r="AF47" s="6">
        <f>AD47+AE47</f>
        <v>82.5</v>
      </c>
      <c r="AG47">
        <v>45</v>
      </c>
      <c r="AH47">
        <v>50</v>
      </c>
      <c r="AI47">
        <v>10</v>
      </c>
      <c r="AJ47">
        <v>10</v>
      </c>
      <c r="AK47">
        <v>7</v>
      </c>
      <c r="AL47">
        <v>10</v>
      </c>
      <c r="AM47" s="6">
        <v>92.5</v>
      </c>
      <c r="AN47">
        <v>10</v>
      </c>
      <c r="AP47" s="4">
        <f>(F47+H47+J47+O47+Z47+AA47+AC47+U47+V47+AI47+AJ47+AK47)/(F$1+H$1+J$1+O$1+Z$1+AA$1+AC$1+U$1+V$1+AI$1+AJ$1+AK$1)</f>
        <v>0.95593220338983054</v>
      </c>
      <c r="AQ47" s="4">
        <f>+(C47+K47+L47+N47+P47+T47+X47+AB47+AG47+AH47)/10*0.02</f>
        <v>0.94733333333333336</v>
      </c>
      <c r="AR47" s="4">
        <f>(+E47+I47+M47+Y47+W47+AL47+AN47)/(E$1+I$1+M$1+Y$1+W$1+AL$1+AN$1)</f>
        <v>1.0307692307692307</v>
      </c>
      <c r="AS47" s="4">
        <f>(S47+AF47+AM47)/300</f>
        <v>0.88666666666666671</v>
      </c>
      <c r="AT47" s="5">
        <f>(AP47*AP$1+AQ47*AQ$1+AR47*AR$1+AS47*AS$1)/0.8</f>
        <v>0.93662510864841364</v>
      </c>
    </row>
    <row r="48" spans="1:46">
      <c r="A48">
        <v>80137</v>
      </c>
      <c r="C48">
        <v>50</v>
      </c>
      <c r="E48">
        <v>10</v>
      </c>
      <c r="F48">
        <v>10</v>
      </c>
      <c r="H48">
        <v>100</v>
      </c>
      <c r="I48">
        <v>12</v>
      </c>
      <c r="J48">
        <v>10</v>
      </c>
      <c r="K48">
        <v>50</v>
      </c>
      <c r="L48">
        <v>50</v>
      </c>
      <c r="M48">
        <v>10</v>
      </c>
      <c r="N48">
        <v>50</v>
      </c>
      <c r="O48">
        <f>9+2</f>
        <v>11</v>
      </c>
      <c r="P48">
        <v>50</v>
      </c>
      <c r="Q48">
        <v>82.5</v>
      </c>
      <c r="R48">
        <v>21.5</v>
      </c>
      <c r="S48" s="6">
        <f>Q48+R48</f>
        <v>104</v>
      </c>
      <c r="T48">
        <v>40</v>
      </c>
      <c r="U48" s="1">
        <v>10</v>
      </c>
      <c r="V48" s="1">
        <v>5</v>
      </c>
      <c r="W48" s="1">
        <v>5</v>
      </c>
      <c r="X48">
        <v>50</v>
      </c>
      <c r="Y48">
        <v>10</v>
      </c>
      <c r="Z48">
        <v>10</v>
      </c>
      <c r="AA48">
        <v>9</v>
      </c>
      <c r="AB48">
        <v>48</v>
      </c>
      <c r="AC48">
        <v>97</v>
      </c>
      <c r="AD48">
        <v>72</v>
      </c>
      <c r="AE48">
        <v>31</v>
      </c>
      <c r="AF48" s="6">
        <f>AD48+AE48</f>
        <v>103</v>
      </c>
      <c r="AG48">
        <v>50</v>
      </c>
      <c r="AH48">
        <v>50</v>
      </c>
      <c r="AI48">
        <v>10</v>
      </c>
      <c r="AJ48">
        <v>10</v>
      </c>
      <c r="AK48">
        <v>8</v>
      </c>
      <c r="AL48">
        <v>10</v>
      </c>
      <c r="AM48" s="6">
        <v>96.5</v>
      </c>
      <c r="AN48">
        <v>10</v>
      </c>
      <c r="AP48" s="4">
        <f>(F48+H48+J48+O48+Z48+AA48+AC48+U48+V48+AI48+AJ48+AK48)/(F$1+H$1+J$1+O$1+Z$1+AA$1+AC$1+U$1+V$1+AI$1+AJ$1+AK$1)</f>
        <v>0.98305084745762716</v>
      </c>
      <c r="AQ48" s="4">
        <f>+(C48+K48+L48+N48+P48+T48+X48+AB48+AG48+AH48)/10*0.02</f>
        <v>0.97599999999999998</v>
      </c>
      <c r="AR48" s="4">
        <f>(+E48+I48+M48+Y48+W48+AL48+AN48)/(E$1+I$1+M$1+Y$1+W$1+AL$1+AN$1)</f>
        <v>1.0307692307692307</v>
      </c>
      <c r="AS48" s="4">
        <f>(S48+AF48+AM48)/300</f>
        <v>1.0116666666666667</v>
      </c>
      <c r="AT48" s="5">
        <f>(AP48*AP$1+AQ48*AQ$1+AR48*AR$1+AS48*AS$1)/0.8</f>
        <v>0.99754318774445883</v>
      </c>
    </row>
    <row r="49" spans="1:46">
      <c r="A49">
        <v>80148</v>
      </c>
      <c r="C49">
        <v>50</v>
      </c>
      <c r="E49">
        <v>10</v>
      </c>
      <c r="F49">
        <v>10</v>
      </c>
      <c r="H49">
        <v>100</v>
      </c>
      <c r="I49">
        <v>10</v>
      </c>
      <c r="J49">
        <v>10</v>
      </c>
      <c r="K49">
        <v>48</v>
      </c>
      <c r="L49">
        <v>50</v>
      </c>
      <c r="M49">
        <v>10</v>
      </c>
      <c r="N49">
        <v>43</v>
      </c>
      <c r="O49">
        <v>10</v>
      </c>
      <c r="P49">
        <v>50</v>
      </c>
      <c r="Q49">
        <v>75</v>
      </c>
      <c r="R49">
        <v>19.5</v>
      </c>
      <c r="S49" s="6">
        <f>Q49+R49</f>
        <v>94.5</v>
      </c>
      <c r="T49">
        <f>43+1/3</f>
        <v>43.333333333333336</v>
      </c>
      <c r="U49" s="1">
        <v>10</v>
      </c>
      <c r="V49" s="1">
        <v>5</v>
      </c>
      <c r="W49" s="1">
        <v>5</v>
      </c>
      <c r="X49">
        <v>50</v>
      </c>
      <c r="Y49">
        <v>10</v>
      </c>
      <c r="Z49">
        <v>10</v>
      </c>
      <c r="AA49">
        <v>10</v>
      </c>
      <c r="AB49">
        <v>47</v>
      </c>
      <c r="AC49">
        <v>91</v>
      </c>
      <c r="AD49">
        <v>67.5</v>
      </c>
      <c r="AE49">
        <v>27</v>
      </c>
      <c r="AF49" s="6">
        <f>AD49+AE49</f>
        <v>94.5</v>
      </c>
      <c r="AG49">
        <v>50</v>
      </c>
      <c r="AH49">
        <v>50</v>
      </c>
      <c r="AI49">
        <v>9</v>
      </c>
      <c r="AJ49">
        <v>10</v>
      </c>
      <c r="AK49">
        <v>8</v>
      </c>
      <c r="AM49" s="6">
        <v>90</v>
      </c>
      <c r="AN49">
        <v>10</v>
      </c>
      <c r="AP49" s="4">
        <f>(F49+H49+J49+O49+Z49+AA49+AC49+U49+V49+AI49+AJ49+AK49)/(F$1+H$1+J$1+O$1+Z$1+AA$1+AC$1+U$1+V$1+AI$1+AJ$1+AK$1)</f>
        <v>0.95932203389830506</v>
      </c>
      <c r="AQ49" s="4">
        <f>+(C49+K49+L49+N49+P49+T49+X49+AB49+AG49+AH49)/10*0.02</f>
        <v>0.96266666666666667</v>
      </c>
      <c r="AR49" s="4">
        <f>(+E49+I49+M49+Y49+W49+AL49+AN49)/(E$1+I$1+M$1+Y$1+W$1+AL$1+AN$1)</f>
        <v>0.84615384615384615</v>
      </c>
      <c r="AS49" s="4">
        <f>(S49+AF49+AM49)/300</f>
        <v>0.93</v>
      </c>
      <c r="AT49" s="5">
        <f>(AP49*AP$1+AQ49*AQ$1+AR49*AR$1+AS49*AS$1)/0.8</f>
        <v>0.93522544545849629</v>
      </c>
    </row>
    <row r="50" spans="1:46">
      <c r="A50">
        <v>80226</v>
      </c>
      <c r="C50">
        <v>50</v>
      </c>
      <c r="E50">
        <v>10</v>
      </c>
      <c r="F50">
        <v>10</v>
      </c>
      <c r="H50">
        <v>90</v>
      </c>
      <c r="I50">
        <v>12</v>
      </c>
      <c r="J50">
        <v>10</v>
      </c>
      <c r="K50">
        <v>39</v>
      </c>
      <c r="L50">
        <v>50</v>
      </c>
      <c r="M50">
        <v>10</v>
      </c>
      <c r="N50">
        <v>40.5</v>
      </c>
      <c r="O50">
        <v>10</v>
      </c>
      <c r="P50">
        <v>50</v>
      </c>
      <c r="Q50">
        <v>50</v>
      </c>
      <c r="R50">
        <v>18</v>
      </c>
      <c r="S50" s="6">
        <f>Q50+R50</f>
        <v>68</v>
      </c>
      <c r="T50">
        <f>26+2/3</f>
        <v>26.666666666666668</v>
      </c>
      <c r="U50" s="1">
        <v>8</v>
      </c>
      <c r="V50" s="1">
        <v>5</v>
      </c>
      <c r="W50" s="1">
        <v>5</v>
      </c>
      <c r="X50">
        <v>50</v>
      </c>
      <c r="Y50">
        <v>10</v>
      </c>
      <c r="Z50">
        <v>10</v>
      </c>
      <c r="AA50">
        <v>6</v>
      </c>
      <c r="AB50">
        <v>36</v>
      </c>
      <c r="AC50">
        <v>94</v>
      </c>
      <c r="AD50">
        <v>51.75</v>
      </c>
      <c r="AE50">
        <v>24</v>
      </c>
      <c r="AF50" s="6">
        <f>AD50+AE50</f>
        <v>75.75</v>
      </c>
      <c r="AG50">
        <v>30</v>
      </c>
      <c r="AH50">
        <v>35</v>
      </c>
      <c r="AI50">
        <v>7</v>
      </c>
      <c r="AJ50">
        <v>8</v>
      </c>
      <c r="AK50">
        <v>8</v>
      </c>
      <c r="AL50">
        <v>10</v>
      </c>
      <c r="AM50" s="6">
        <v>82.5</v>
      </c>
      <c r="AN50">
        <v>10</v>
      </c>
      <c r="AP50" s="4">
        <f>(F50+H50+J50+O50+Z50+AA50+AC50+U50+V50+AI50+AJ50+AK50)/(F$1+H$1+J$1+O$1+Z$1+AA$1+AC$1+U$1+V$1+AI$1+AJ$1+AK$1)</f>
        <v>0.90169491525423728</v>
      </c>
      <c r="AQ50" s="4">
        <f>+(C50+K50+L50+N50+P50+T50+X50+AB50+AG50+AH50)/10*0.02</f>
        <v>0.81433333333333335</v>
      </c>
      <c r="AR50" s="4">
        <f>(+E50+I50+M50+Y50+W50+AL50+AN50)/(E$1+I$1+M$1+Y$1+W$1+AL$1+AN$1)</f>
        <v>1.0307692307692307</v>
      </c>
      <c r="AS50" s="4">
        <f>(S50+AF50+AM50)/300</f>
        <v>0.75416666666666665</v>
      </c>
      <c r="AT50" s="5">
        <f>(AP50*AP$1+AQ50*AQ$1+AR50*AR$1+AS50*AS$1)/0.8</f>
        <v>0.83520561712298991</v>
      </c>
    </row>
    <row r="51" spans="1:46">
      <c r="A51">
        <v>80228</v>
      </c>
      <c r="C51">
        <v>50</v>
      </c>
      <c r="E51">
        <v>10</v>
      </c>
      <c r="F51">
        <v>10</v>
      </c>
      <c r="H51">
        <v>91</v>
      </c>
      <c r="I51">
        <v>12</v>
      </c>
      <c r="J51">
        <v>10</v>
      </c>
      <c r="K51">
        <v>46.5</v>
      </c>
      <c r="L51">
        <v>50</v>
      </c>
      <c r="M51">
        <v>10</v>
      </c>
      <c r="N51">
        <v>47.5</v>
      </c>
      <c r="O51">
        <v>8</v>
      </c>
      <c r="P51">
        <v>50</v>
      </c>
      <c r="Q51">
        <v>63.5</v>
      </c>
      <c r="R51">
        <v>16</v>
      </c>
      <c r="S51" s="6">
        <f>Q51+R51</f>
        <v>79.5</v>
      </c>
      <c r="T51">
        <f>26+2/3</f>
        <v>26.666666666666668</v>
      </c>
      <c r="U51" s="1">
        <v>8</v>
      </c>
      <c r="V51" s="1">
        <v>5</v>
      </c>
      <c r="W51" s="1">
        <v>5</v>
      </c>
      <c r="X51">
        <v>50</v>
      </c>
      <c r="Z51">
        <v>10</v>
      </c>
      <c r="AA51">
        <v>0</v>
      </c>
      <c r="AB51">
        <v>29.5</v>
      </c>
      <c r="AC51">
        <v>86</v>
      </c>
      <c r="AD51">
        <v>51.75</v>
      </c>
      <c r="AE51">
        <v>15</v>
      </c>
      <c r="AF51" s="6">
        <f>AD51+AE51</f>
        <v>66.75</v>
      </c>
      <c r="AG51">
        <v>15</v>
      </c>
      <c r="AH51">
        <v>35</v>
      </c>
      <c r="AI51">
        <v>9</v>
      </c>
      <c r="AJ51">
        <v>10</v>
      </c>
      <c r="AK51">
        <v>6</v>
      </c>
      <c r="AL51">
        <v>10</v>
      </c>
      <c r="AM51" s="6">
        <v>63</v>
      </c>
      <c r="AN51">
        <v>10</v>
      </c>
      <c r="AP51" s="4">
        <f>(F51+H51+J51+O51+Z51+AA51+AC51+U51+V51+AI51+AJ51+AK51)/(F$1+H$1+J$1+O$1+Z$1+AA$1+AC$1+U$1+V$1+AI$1+AJ$1+AK$1)</f>
        <v>0.85762711864406782</v>
      </c>
      <c r="AQ51" s="4">
        <f>+(C51+K51+L51+N51+P51+T51+X51+AB51+AG51+AH51)/10*0.02</f>
        <v>0.80033333333333334</v>
      </c>
      <c r="AR51" s="4">
        <f>(+E51+I51+M51+Y51+W51+AL51+AN51)/(E$1+I$1+M$1+Y$1+W$1+AL$1+AN$1)</f>
        <v>0.87692307692307692</v>
      </c>
      <c r="AS51" s="4">
        <f>(S51+AF51+AM51)/300</f>
        <v>0.69750000000000001</v>
      </c>
      <c r="AT51" s="5">
        <f>(AP51*AP$1+AQ51*AQ$1+AR51*AR$1+AS51*AS$1)/0.8</f>
        <v>0.78208713602781388</v>
      </c>
    </row>
    <row r="52" spans="1:46">
      <c r="A52">
        <v>80270</v>
      </c>
      <c r="C52">
        <v>50</v>
      </c>
      <c r="E52">
        <v>10</v>
      </c>
      <c r="F52">
        <v>10</v>
      </c>
      <c r="H52">
        <v>95</v>
      </c>
      <c r="I52">
        <v>12</v>
      </c>
      <c r="J52">
        <v>10</v>
      </c>
      <c r="K52">
        <v>44.5</v>
      </c>
      <c r="L52">
        <v>50</v>
      </c>
      <c r="M52">
        <v>10</v>
      </c>
      <c r="N52">
        <v>39.5</v>
      </c>
      <c r="O52">
        <v>10</v>
      </c>
      <c r="P52">
        <v>50</v>
      </c>
      <c r="Q52">
        <v>72.5</v>
      </c>
      <c r="R52">
        <v>20.5</v>
      </c>
      <c r="S52" s="6">
        <f>Q52+R52</f>
        <v>93</v>
      </c>
      <c r="T52">
        <v>40</v>
      </c>
      <c r="U52" s="1">
        <v>8</v>
      </c>
      <c r="V52" s="1">
        <v>5</v>
      </c>
      <c r="W52" s="1">
        <v>0</v>
      </c>
      <c r="X52">
        <v>50</v>
      </c>
      <c r="Y52">
        <v>10</v>
      </c>
      <c r="Z52">
        <v>9</v>
      </c>
      <c r="AA52">
        <v>4</v>
      </c>
      <c r="AB52">
        <v>40</v>
      </c>
      <c r="AC52">
        <v>94</v>
      </c>
      <c r="AD52">
        <v>63</v>
      </c>
      <c r="AE52">
        <v>24</v>
      </c>
      <c r="AF52" s="6">
        <f>AD52+AE52</f>
        <v>87</v>
      </c>
      <c r="AG52">
        <v>30</v>
      </c>
      <c r="AH52">
        <v>25</v>
      </c>
      <c r="AI52">
        <v>10</v>
      </c>
      <c r="AJ52">
        <v>10</v>
      </c>
      <c r="AK52">
        <v>8</v>
      </c>
      <c r="AM52" s="6">
        <v>84</v>
      </c>
      <c r="AN52">
        <v>10</v>
      </c>
      <c r="AP52" s="4">
        <f>(F52+H52+J52+O52+Z52+AA52+AC52+U52+V52+AI52+AJ52+AK52)/(F$1+H$1+J$1+O$1+Z$1+AA$1+AC$1+U$1+V$1+AI$1+AJ$1+AK$1)</f>
        <v>0.92542372881355928</v>
      </c>
      <c r="AQ52" s="4">
        <f>+(C52+K52+L52+N52+P52+T52+X52+AB52+AG52+AH52)/10*0.02</f>
        <v>0.83799999999999997</v>
      </c>
      <c r="AR52" s="4">
        <f>(+E52+I52+M52+Y52+W52+AL52+AN52)/(E$1+I$1+M$1+Y$1+W$1+AL$1+AN$1)</f>
        <v>0.8</v>
      </c>
      <c r="AS52" s="4">
        <f>(S52+AF52+AM52)/300</f>
        <v>0.88</v>
      </c>
      <c r="AT52" s="5">
        <f>(AP52*AP$1+AQ52*AQ$1+AR52*AR$1+AS52*AS$1)/0.8</f>
        <v>0.86539194915254247</v>
      </c>
    </row>
    <row r="53" spans="1:46">
      <c r="A53">
        <v>80538</v>
      </c>
      <c r="C53">
        <v>50</v>
      </c>
      <c r="E53">
        <v>10</v>
      </c>
      <c r="F53">
        <v>10</v>
      </c>
      <c r="H53">
        <v>100</v>
      </c>
      <c r="I53">
        <v>10</v>
      </c>
      <c r="J53">
        <v>10</v>
      </c>
      <c r="K53">
        <v>44</v>
      </c>
      <c r="L53">
        <v>50</v>
      </c>
      <c r="M53">
        <v>10</v>
      </c>
      <c r="N53">
        <v>46.5</v>
      </c>
      <c r="O53">
        <v>10</v>
      </c>
      <c r="P53">
        <v>50</v>
      </c>
      <c r="Q53">
        <v>74.5</v>
      </c>
      <c r="R53">
        <v>17</v>
      </c>
      <c r="S53" s="6">
        <f>Q53+R53</f>
        <v>91.5</v>
      </c>
      <c r="T53">
        <f>43+1/3</f>
        <v>43.333333333333336</v>
      </c>
      <c r="U53" s="1">
        <v>10</v>
      </c>
      <c r="V53" s="1">
        <v>5</v>
      </c>
      <c r="W53" s="1">
        <v>4</v>
      </c>
      <c r="X53">
        <v>50</v>
      </c>
      <c r="Y53">
        <v>10</v>
      </c>
      <c r="Z53">
        <v>10</v>
      </c>
      <c r="AA53">
        <v>10</v>
      </c>
      <c r="AB53">
        <v>44</v>
      </c>
      <c r="AC53">
        <v>98</v>
      </c>
      <c r="AD53">
        <v>63</v>
      </c>
      <c r="AE53">
        <v>30</v>
      </c>
      <c r="AF53" s="6">
        <f>AD53+AE53</f>
        <v>93</v>
      </c>
      <c r="AG53">
        <v>40</v>
      </c>
      <c r="AH53">
        <v>45</v>
      </c>
      <c r="AL53">
        <v>10</v>
      </c>
      <c r="AM53" s="6">
        <v>100</v>
      </c>
      <c r="AN53">
        <v>10</v>
      </c>
      <c r="AP53" s="4">
        <f>(F53+H53+J53+O53+Z53+AA53+AC53+U53+V53+AI53+AJ53+AK53)/(F$1+H$1+J$1+O$1+Z$1+AA$1+AC$1+U$1+V$1+AI$1+AJ$1+AK$1)</f>
        <v>0.8915254237288136</v>
      </c>
      <c r="AQ53" s="4">
        <f>+(C53+K53+L53+N53+P53+T53+X53+AB53+AG53+AH53)/10*0.02</f>
        <v>0.92566666666666664</v>
      </c>
      <c r="AR53" s="4">
        <f>(+E53+I53+M53+Y53+W53+AL53+AN53)/(E$1+I$1+M$1+Y$1+W$1+AL$1+AN$1)</f>
        <v>0.98461538461538467</v>
      </c>
      <c r="AS53" s="4">
        <f>(S53+AF53+AM53)/300</f>
        <v>0.94833333333333336</v>
      </c>
      <c r="AT53" s="5">
        <f>(AP53*AP$1+AQ53*AQ$1+AR53*AR$1+AS53*AS$1)/0.8</f>
        <v>0.93513377335940895</v>
      </c>
    </row>
    <row r="54" spans="1:46">
      <c r="A54">
        <v>80542</v>
      </c>
      <c r="C54">
        <v>50</v>
      </c>
      <c r="E54">
        <v>10</v>
      </c>
      <c r="F54">
        <v>10</v>
      </c>
      <c r="H54">
        <v>95</v>
      </c>
      <c r="I54">
        <v>12</v>
      </c>
      <c r="J54">
        <v>10</v>
      </c>
      <c r="K54">
        <v>41.5</v>
      </c>
      <c r="L54">
        <v>50</v>
      </c>
      <c r="M54">
        <v>10</v>
      </c>
      <c r="N54">
        <v>50</v>
      </c>
      <c r="O54">
        <v>10</v>
      </c>
      <c r="P54">
        <v>50</v>
      </c>
      <c r="Q54">
        <v>60</v>
      </c>
      <c r="R54">
        <v>17.5</v>
      </c>
      <c r="S54" s="6">
        <f>Q54+R54</f>
        <v>77.5</v>
      </c>
      <c r="T54">
        <f>46+2/3</f>
        <v>46.666666666666664</v>
      </c>
      <c r="U54" s="1">
        <v>9</v>
      </c>
      <c r="V54" s="1">
        <v>5</v>
      </c>
      <c r="W54" s="1">
        <v>5</v>
      </c>
      <c r="X54">
        <v>50</v>
      </c>
      <c r="Y54">
        <v>10</v>
      </c>
      <c r="Z54">
        <v>10</v>
      </c>
      <c r="AA54">
        <v>10</v>
      </c>
      <c r="AB54">
        <v>44</v>
      </c>
      <c r="AC54">
        <v>93</v>
      </c>
      <c r="AD54">
        <v>67.5</v>
      </c>
      <c r="AE54">
        <v>27</v>
      </c>
      <c r="AF54" s="6">
        <f>AD54+AE54</f>
        <v>94.5</v>
      </c>
      <c r="AG54">
        <v>40</v>
      </c>
      <c r="AH54">
        <v>50</v>
      </c>
      <c r="AI54">
        <v>9</v>
      </c>
      <c r="AJ54">
        <v>10</v>
      </c>
      <c r="AK54">
        <v>9</v>
      </c>
      <c r="AL54">
        <v>10</v>
      </c>
      <c r="AM54" s="6">
        <v>88.5</v>
      </c>
      <c r="AN54">
        <v>10</v>
      </c>
      <c r="AP54" s="4">
        <f>(F54+H54+J54+O54+Z54+AA54+AC54+U54+V54+AI54+AJ54+AK54)/(F$1+H$1+J$1+O$1+Z$1+AA$1+AC$1+U$1+V$1+AI$1+AJ$1+AK$1)</f>
        <v>0.94915254237288138</v>
      </c>
      <c r="AQ54" s="4">
        <f>+(C54+K54+L54+N54+P54+T54+X54+AB54+AG54+AH54)/10*0.02</f>
        <v>0.94433333333333336</v>
      </c>
      <c r="AR54" s="4">
        <f>(+E54+I54+M54+Y54+W54+AL54+AN54)/(E$1+I$1+M$1+Y$1+W$1+AL$1+AN$1)</f>
        <v>1.0307692307692307</v>
      </c>
      <c r="AS54" s="4">
        <f>(S54+AF54+AM54)/300</f>
        <v>0.86833333333333329</v>
      </c>
      <c r="AT54" s="5">
        <f>(AP54*AP$1+AQ54*AQ$1+AR54*AR$1+AS54*AS$1)/0.8</f>
        <v>0.92754142220773572</v>
      </c>
    </row>
    <row r="55" spans="1:46">
      <c r="A55">
        <v>80550</v>
      </c>
      <c r="C55">
        <v>50</v>
      </c>
      <c r="E55">
        <v>10</v>
      </c>
      <c r="F55">
        <v>10</v>
      </c>
      <c r="H55">
        <v>99</v>
      </c>
      <c r="I55">
        <v>12</v>
      </c>
      <c r="J55">
        <v>10</v>
      </c>
      <c r="K55">
        <v>42</v>
      </c>
      <c r="L55">
        <v>50</v>
      </c>
      <c r="M55">
        <v>10</v>
      </c>
      <c r="N55">
        <v>46.5</v>
      </c>
      <c r="O55">
        <v>8</v>
      </c>
      <c r="P55">
        <v>50</v>
      </c>
      <c r="Q55">
        <v>57.5</v>
      </c>
      <c r="R55">
        <v>18</v>
      </c>
      <c r="S55" s="6">
        <f>Q55+R55</f>
        <v>75.5</v>
      </c>
      <c r="T55">
        <f>36+2/3</f>
        <v>36.666666666666664</v>
      </c>
      <c r="U55" s="1">
        <v>10</v>
      </c>
      <c r="V55" s="1">
        <v>5</v>
      </c>
      <c r="W55" s="1">
        <v>4</v>
      </c>
      <c r="X55">
        <v>50</v>
      </c>
      <c r="Y55">
        <v>10</v>
      </c>
      <c r="Z55">
        <v>10</v>
      </c>
      <c r="AA55">
        <v>8</v>
      </c>
      <c r="AB55">
        <v>37</v>
      </c>
      <c r="AC55">
        <v>86</v>
      </c>
      <c r="AD55">
        <v>54</v>
      </c>
      <c r="AE55">
        <v>23</v>
      </c>
      <c r="AF55" s="6">
        <f>AD55+AE55</f>
        <v>77</v>
      </c>
      <c r="AG55">
        <v>40</v>
      </c>
      <c r="AH55">
        <v>50</v>
      </c>
      <c r="AI55">
        <v>9</v>
      </c>
      <c r="AJ55">
        <v>8</v>
      </c>
      <c r="AK55">
        <v>5</v>
      </c>
      <c r="AL55">
        <v>10</v>
      </c>
      <c r="AM55" s="6">
        <v>81</v>
      </c>
      <c r="AN55">
        <v>10</v>
      </c>
      <c r="AP55" s="4">
        <f>(F55+H55+J55+O55+Z55+AA55+AC55+U55+V55+AI55+AJ55+AK55)/(F$1+H$1+J$1+O$1+Z$1+AA$1+AC$1+U$1+V$1+AI$1+AJ$1+AK$1)</f>
        <v>0.90847457627118644</v>
      </c>
      <c r="AQ55" s="4">
        <f>+(C55+K55+L55+N55+P55+T55+X55+AB55+AG55+AH55)/10*0.02</f>
        <v>0.90433333333333343</v>
      </c>
      <c r="AR55" s="4">
        <f>(+E55+I55+M55+Y55+W55+AL55+AN55)/(E$1+I$1+M$1+Y$1+W$1+AL$1+AN$1)</f>
        <v>1.0153846153846153</v>
      </c>
      <c r="AS55" s="4">
        <f>(S55+AF55+AM55)/300</f>
        <v>0.77833333333333332</v>
      </c>
      <c r="AT55" s="5">
        <f>(AP55*AP$1+AQ55*AQ$1+AR55*AR$1+AS55*AS$1)/0.8</f>
        <v>0.87174122664059106</v>
      </c>
    </row>
    <row r="56" spans="1:46">
      <c r="A56">
        <v>80634</v>
      </c>
      <c r="C56">
        <v>50</v>
      </c>
      <c r="E56">
        <v>10</v>
      </c>
      <c r="F56">
        <v>10</v>
      </c>
      <c r="H56">
        <v>100</v>
      </c>
      <c r="I56">
        <v>12</v>
      </c>
      <c r="K56">
        <v>41</v>
      </c>
      <c r="L56">
        <v>50</v>
      </c>
      <c r="M56">
        <v>10</v>
      </c>
      <c r="N56">
        <v>50</v>
      </c>
      <c r="O56">
        <v>10</v>
      </c>
      <c r="P56">
        <v>50</v>
      </c>
      <c r="Q56">
        <v>65</v>
      </c>
      <c r="R56">
        <v>10.5</v>
      </c>
      <c r="S56" s="6">
        <f>Q56+R56</f>
        <v>75.5</v>
      </c>
      <c r="T56">
        <f>26+2/3</f>
        <v>26.666666666666668</v>
      </c>
      <c r="U56" s="1">
        <v>9</v>
      </c>
      <c r="V56" s="1">
        <v>0</v>
      </c>
      <c r="W56" s="1">
        <v>5</v>
      </c>
      <c r="X56">
        <v>50</v>
      </c>
      <c r="Y56">
        <v>10</v>
      </c>
      <c r="Z56">
        <v>9</v>
      </c>
      <c r="AA56">
        <v>7</v>
      </c>
      <c r="AB56">
        <v>27</v>
      </c>
      <c r="AC56">
        <v>91</v>
      </c>
      <c r="AD56">
        <v>49.5</v>
      </c>
      <c r="AE56">
        <v>9</v>
      </c>
      <c r="AF56" s="6">
        <f>AD56+AE56</f>
        <v>58.5</v>
      </c>
      <c r="AG56">
        <v>10</v>
      </c>
      <c r="AH56">
        <v>30</v>
      </c>
      <c r="AI56">
        <v>9</v>
      </c>
      <c r="AJ56">
        <v>8</v>
      </c>
      <c r="AK56">
        <v>7</v>
      </c>
      <c r="AL56">
        <v>10</v>
      </c>
      <c r="AM56" s="6">
        <v>58</v>
      </c>
      <c r="AN56">
        <v>10</v>
      </c>
      <c r="AP56" s="4">
        <f>(F56+H56+J56+O56+Z56+AA56+AC56+U56+V56+AI56+AJ56+AK56)/(F$1+H$1+J$1+O$1+Z$1+AA$1+AC$1+U$1+V$1+AI$1+AJ$1+AK$1)</f>
        <v>0.88135593220338981</v>
      </c>
      <c r="AQ56" s="4">
        <f>+(C56+K56+L56+N56+P56+T56+X56+AB56+AG56+AH56)/10*0.02</f>
        <v>0.76933333333333342</v>
      </c>
      <c r="AR56" s="4">
        <f>(+E56+I56+M56+Y56+W56+AL56+AN56)/(E$1+I$1+M$1+Y$1+W$1+AL$1+AN$1)</f>
        <v>1.0307692307692307</v>
      </c>
      <c r="AS56" s="4">
        <f>(S56+AF56+AM56)/300</f>
        <v>0.64</v>
      </c>
      <c r="AT56" s="5">
        <f>(AP56*AP$1+AQ56*AQ$1+AR56*AR$1+AS56*AS$1)/0.8</f>
        <v>0.77451705780095603</v>
      </c>
    </row>
    <row r="57" spans="1:46">
      <c r="A57">
        <v>84390</v>
      </c>
      <c r="C57">
        <v>50</v>
      </c>
      <c r="E57">
        <v>10</v>
      </c>
      <c r="F57">
        <v>10</v>
      </c>
      <c r="H57">
        <v>100</v>
      </c>
      <c r="I57">
        <v>12</v>
      </c>
      <c r="J57">
        <v>10</v>
      </c>
      <c r="K57">
        <v>48.5</v>
      </c>
      <c r="L57">
        <v>50</v>
      </c>
      <c r="M57">
        <v>10</v>
      </c>
      <c r="N57">
        <v>50</v>
      </c>
      <c r="O57">
        <v>9</v>
      </c>
      <c r="P57">
        <v>50</v>
      </c>
      <c r="Q57">
        <v>75</v>
      </c>
      <c r="R57">
        <v>19.5</v>
      </c>
      <c r="S57" s="6">
        <f>Q57+R57</f>
        <v>94.5</v>
      </c>
      <c r="T57">
        <f>33+1/3</f>
        <v>33.333333333333336</v>
      </c>
      <c r="U57" s="1">
        <v>10</v>
      </c>
      <c r="V57" s="1">
        <v>5</v>
      </c>
      <c r="W57" s="1">
        <v>5</v>
      </c>
      <c r="X57">
        <v>50</v>
      </c>
      <c r="Y57">
        <v>10</v>
      </c>
      <c r="Z57">
        <v>10</v>
      </c>
      <c r="AA57">
        <v>8</v>
      </c>
      <c r="AB57">
        <v>46</v>
      </c>
      <c r="AC57">
        <v>100</v>
      </c>
      <c r="AD57">
        <v>67.5</v>
      </c>
      <c r="AE57">
        <v>30</v>
      </c>
      <c r="AF57" s="6">
        <f>AD57+AE57</f>
        <v>97.5</v>
      </c>
      <c r="AG57">
        <v>45</v>
      </c>
      <c r="AH57">
        <v>50</v>
      </c>
      <c r="AI57">
        <v>10</v>
      </c>
      <c r="AJ57">
        <v>10</v>
      </c>
      <c r="AK57">
        <v>7</v>
      </c>
      <c r="AL57">
        <v>10</v>
      </c>
      <c r="AM57" s="6">
        <v>99.5</v>
      </c>
      <c r="AN57">
        <v>10</v>
      </c>
      <c r="AP57" s="4">
        <f>(F57+H57+J57+O57+Z57+AA57+AC57+U57+V57+AI57+AJ57+AK57)/(F$1+H$1+J$1+O$1+Z$1+AA$1+AC$1+U$1+V$1+AI$1+AJ$1+AK$1)</f>
        <v>0.97966101694915253</v>
      </c>
      <c r="AQ57" s="4">
        <f>+(C57+K57+L57+N57+P57+T57+X57+AB57+AG57+AH57)/10*0.02</f>
        <v>0.94566666666666666</v>
      </c>
      <c r="AR57" s="4">
        <f>(+E57+I57+M57+Y57+W57+AL57+AN57)/(E$1+I$1+M$1+Y$1+W$1+AL$1+AN$1)</f>
        <v>1.0307692307692307</v>
      </c>
      <c r="AS57" s="4">
        <f>(S57+AF57+AM57)/300</f>
        <v>0.97166666666666668</v>
      </c>
      <c r="AT57" s="5">
        <f>(AP57*AP$1+AQ57*AQ$1+AR57*AR$1+AS57*AS$1)/0.8</f>
        <v>0.9724284278574532</v>
      </c>
    </row>
    <row r="58" spans="1:46">
      <c r="A58">
        <v>85718</v>
      </c>
      <c r="C58">
        <v>50</v>
      </c>
      <c r="E58">
        <v>10</v>
      </c>
      <c r="F58">
        <v>10</v>
      </c>
      <c r="H58">
        <v>100</v>
      </c>
      <c r="I58">
        <v>12</v>
      </c>
      <c r="J58">
        <v>10</v>
      </c>
      <c r="K58">
        <v>48.5</v>
      </c>
      <c r="L58">
        <v>50</v>
      </c>
      <c r="M58">
        <v>10</v>
      </c>
      <c r="N58">
        <v>42.5</v>
      </c>
      <c r="O58">
        <v>10</v>
      </c>
      <c r="P58">
        <v>50</v>
      </c>
      <c r="Q58">
        <v>72</v>
      </c>
      <c r="R58">
        <v>22</v>
      </c>
      <c r="S58" s="6">
        <f>Q58+R58</f>
        <v>94</v>
      </c>
      <c r="T58">
        <f>26+2/3</f>
        <v>26.666666666666668</v>
      </c>
      <c r="U58" s="1">
        <v>8</v>
      </c>
      <c r="V58" s="1">
        <v>5</v>
      </c>
      <c r="W58" s="1">
        <v>5</v>
      </c>
      <c r="X58">
        <v>50</v>
      </c>
      <c r="Z58">
        <v>10</v>
      </c>
      <c r="AA58">
        <v>0</v>
      </c>
      <c r="AB58">
        <v>37.5</v>
      </c>
      <c r="AC58">
        <v>94</v>
      </c>
      <c r="AD58">
        <v>58.5</v>
      </c>
      <c r="AE58">
        <v>30</v>
      </c>
      <c r="AF58" s="6">
        <f>AD58+AE58</f>
        <v>88.5</v>
      </c>
      <c r="AH58">
        <v>50</v>
      </c>
      <c r="AI58">
        <v>10</v>
      </c>
      <c r="AJ58">
        <v>10</v>
      </c>
      <c r="AK58">
        <v>10</v>
      </c>
      <c r="AL58">
        <v>10</v>
      </c>
      <c r="AM58" s="6">
        <v>93</v>
      </c>
      <c r="AN58">
        <v>10</v>
      </c>
      <c r="AP58" s="4">
        <f>(F58+H58+J58+O58+Z58+AA58+AC58+U58+V58+AI58+AJ58+AK58)/(F$1+H$1+J$1+O$1+Z$1+AA$1+AC$1+U$1+V$1+AI$1+AJ$1+AK$1)</f>
        <v>0.93898305084745759</v>
      </c>
      <c r="AQ58" s="4">
        <f>+(C58+K58+L58+N58+P58+T58+X58+AB58+AG58+AH58)/10*0.02</f>
        <v>0.81033333333333335</v>
      </c>
      <c r="AR58" s="4">
        <f>(+E58+I58+M58+Y58+W58+AL58+AN58)/(E$1+I$1+M$1+Y$1+W$1+AL$1+AN$1)</f>
        <v>0.87692307692307692</v>
      </c>
      <c r="AS58" s="4">
        <f>(S58+AF58+AM58)/300</f>
        <v>0.91833333333333333</v>
      </c>
      <c r="AT58" s="5">
        <f>(AP58*AP$1+AQ58*AQ$1+AR58*AR$1+AS58*AS$1)/0.8</f>
        <v>0.88327887331594945</v>
      </c>
    </row>
    <row r="59" spans="1:46">
      <c r="A59">
        <v>86753</v>
      </c>
      <c r="C59">
        <v>50</v>
      </c>
      <c r="E59">
        <v>10</v>
      </c>
      <c r="F59">
        <v>10</v>
      </c>
      <c r="H59">
        <v>99</v>
      </c>
      <c r="I59">
        <v>10</v>
      </c>
      <c r="K59">
        <v>42.5</v>
      </c>
      <c r="L59">
        <v>50</v>
      </c>
      <c r="M59">
        <v>10</v>
      </c>
      <c r="N59">
        <v>46.5</v>
      </c>
      <c r="O59">
        <f>9+2</f>
        <v>11</v>
      </c>
      <c r="P59">
        <v>50</v>
      </c>
      <c r="Q59">
        <v>65</v>
      </c>
      <c r="R59">
        <v>19.5</v>
      </c>
      <c r="S59" s="6">
        <f>Q59+R59</f>
        <v>84.5</v>
      </c>
      <c r="T59">
        <f>46+2/3</f>
        <v>46.666666666666664</v>
      </c>
      <c r="U59" s="1">
        <v>10</v>
      </c>
      <c r="V59" s="1">
        <v>5</v>
      </c>
      <c r="W59" s="1">
        <v>5</v>
      </c>
      <c r="X59">
        <v>50</v>
      </c>
      <c r="Y59">
        <v>10</v>
      </c>
      <c r="Z59">
        <v>10</v>
      </c>
      <c r="AA59">
        <v>8</v>
      </c>
      <c r="AB59">
        <v>43</v>
      </c>
      <c r="AC59">
        <v>93</v>
      </c>
      <c r="AD59">
        <v>67.5</v>
      </c>
      <c r="AE59">
        <v>29</v>
      </c>
      <c r="AF59" s="6">
        <f>AD59+AE59</f>
        <v>96.5</v>
      </c>
      <c r="AG59">
        <v>50</v>
      </c>
      <c r="AH59">
        <v>50</v>
      </c>
      <c r="AI59">
        <v>10</v>
      </c>
      <c r="AJ59">
        <v>9</v>
      </c>
      <c r="AL59">
        <v>10</v>
      </c>
      <c r="AM59" s="6">
        <v>84</v>
      </c>
      <c r="AN59">
        <v>10</v>
      </c>
      <c r="AP59" s="4">
        <f>(F59+H59+J59+O59+Z59+AA59+AC59+U59+V59+AI59+AJ59+AK59)/(F$1+H$1+J$1+O$1+Z$1+AA$1+AC$1+U$1+V$1+AI$1+AJ$1+AK$1)</f>
        <v>0.89830508474576276</v>
      </c>
      <c r="AQ59" s="4">
        <f>+(C59+K59+L59+N59+P59+T59+X59+AB59+AG59+AH59)/10*0.02</f>
        <v>0.95733333333333337</v>
      </c>
      <c r="AR59" s="4">
        <f>(+E59+I59+M59+Y59+W59+AL59+AN59)/(E$1+I$1+M$1+Y$1+W$1+AL$1+AN$1)</f>
        <v>1</v>
      </c>
      <c r="AS59" s="4">
        <f>(S59+AF59+AM59)/300</f>
        <v>0.8833333333333333</v>
      </c>
      <c r="AT59" s="5">
        <f>(AP59*AP$1+AQ59*AQ$1+AR59*AR$1+AS59*AS$1)/0.8</f>
        <v>0.92384887005649696</v>
      </c>
    </row>
    <row r="60" spans="1:46">
      <c r="A60">
        <v>87452</v>
      </c>
      <c r="C60">
        <v>50</v>
      </c>
      <c r="E60">
        <v>10</v>
      </c>
      <c r="F60">
        <v>10</v>
      </c>
      <c r="H60">
        <v>92</v>
      </c>
      <c r="I60">
        <v>12</v>
      </c>
      <c r="J60">
        <v>10</v>
      </c>
      <c r="K60">
        <v>44.5</v>
      </c>
      <c r="L60">
        <v>50</v>
      </c>
      <c r="M60">
        <v>10</v>
      </c>
      <c r="N60">
        <v>43</v>
      </c>
      <c r="O60">
        <v>8</v>
      </c>
      <c r="P60">
        <v>50</v>
      </c>
      <c r="Q60">
        <v>50</v>
      </c>
      <c r="R60">
        <v>20.5</v>
      </c>
      <c r="S60" s="6">
        <f>Q60+R60</f>
        <v>70.5</v>
      </c>
      <c r="T60">
        <f>33+1/3</f>
        <v>33.333333333333336</v>
      </c>
      <c r="U60" s="1">
        <v>10</v>
      </c>
      <c r="V60" s="1">
        <v>5</v>
      </c>
      <c r="W60" s="1">
        <v>3</v>
      </c>
      <c r="X60">
        <v>50</v>
      </c>
      <c r="Y60">
        <v>10</v>
      </c>
      <c r="Z60">
        <v>10</v>
      </c>
      <c r="AA60">
        <v>8</v>
      </c>
      <c r="AB60">
        <v>40.5</v>
      </c>
      <c r="AC60">
        <v>94</v>
      </c>
      <c r="AD60">
        <v>49.5</v>
      </c>
      <c r="AE60">
        <v>21</v>
      </c>
      <c r="AF60" s="6">
        <f>AD60+AE60</f>
        <v>70.5</v>
      </c>
      <c r="AG60">
        <v>45</v>
      </c>
      <c r="AH60">
        <v>45</v>
      </c>
      <c r="AI60">
        <v>4</v>
      </c>
      <c r="AL60">
        <v>10</v>
      </c>
      <c r="AM60" s="6">
        <v>89.5</v>
      </c>
      <c r="AN60">
        <v>10</v>
      </c>
      <c r="AP60" s="4">
        <f>(F60+H60+J60+O60+Z60+AA60+AC60+U60+V60+AI60+AJ60+AK60)/(F$1+H$1+J$1+O$1+Z$1+AA$1+AC$1+U$1+V$1+AI$1+AJ$1+AK$1)</f>
        <v>0.85084745762711866</v>
      </c>
      <c r="AQ60" s="4">
        <f>+(C60+K60+L60+N60+P60+T60+X60+AB60+AG60+AH60)/10*0.02</f>
        <v>0.90266666666666673</v>
      </c>
      <c r="AR60" s="4">
        <f>(+E60+I60+M60+Y60+W60+AL60+AN60)/(E$1+I$1+M$1+Y$1+W$1+AL$1+AN$1)</f>
        <v>1</v>
      </c>
      <c r="AS60" s="4">
        <f>(S60+AF60+AM60)/300</f>
        <v>0.76833333333333331</v>
      </c>
      <c r="AT60" s="5">
        <f>(AP60*AP$1+AQ60*AQ$1+AR60*AR$1+AS60*AS$1)/0.8</f>
        <v>0.85474223163841812</v>
      </c>
    </row>
    <row r="61" spans="1:46">
      <c r="A61">
        <v>88980</v>
      </c>
      <c r="C61">
        <v>50</v>
      </c>
      <c r="E61">
        <v>0</v>
      </c>
      <c r="F61">
        <v>0</v>
      </c>
      <c r="H61">
        <v>97</v>
      </c>
      <c r="I61">
        <v>12</v>
      </c>
      <c r="J61">
        <v>10</v>
      </c>
      <c r="K61">
        <v>35</v>
      </c>
      <c r="L61">
        <v>50</v>
      </c>
      <c r="M61">
        <v>10</v>
      </c>
      <c r="N61">
        <v>43</v>
      </c>
      <c r="P61">
        <v>50</v>
      </c>
      <c r="Q61">
        <v>65</v>
      </c>
      <c r="R61">
        <v>17.5</v>
      </c>
      <c r="S61" s="6">
        <f>Q61+R61</f>
        <v>82.5</v>
      </c>
      <c r="T61">
        <f>43+1/3</f>
        <v>43.333333333333336</v>
      </c>
      <c r="U61" s="1">
        <v>4</v>
      </c>
      <c r="V61" s="1">
        <v>5</v>
      </c>
      <c r="W61" s="1">
        <v>0</v>
      </c>
      <c r="X61">
        <v>50</v>
      </c>
      <c r="Y61">
        <v>10</v>
      </c>
      <c r="Z61">
        <v>10</v>
      </c>
      <c r="AA61">
        <v>5</v>
      </c>
      <c r="AB61">
        <v>39</v>
      </c>
      <c r="AC61">
        <v>94</v>
      </c>
      <c r="AD61">
        <v>56.25</v>
      </c>
      <c r="AE61">
        <v>22</v>
      </c>
      <c r="AF61" s="6">
        <f>AD61+AE61</f>
        <v>78.25</v>
      </c>
      <c r="AG61">
        <v>45</v>
      </c>
      <c r="AJ61">
        <v>7</v>
      </c>
      <c r="AK61">
        <v>5</v>
      </c>
      <c r="AL61">
        <v>10</v>
      </c>
      <c r="AM61" s="6">
        <v>75</v>
      </c>
      <c r="AN61">
        <v>10</v>
      </c>
      <c r="AP61" s="4">
        <f>(F61+H61+J61+O61+Z61+AA61+AC61+U61+V61+AI61+AJ61+AK61)/(F$1+H$1+J$1+O$1+Z$1+AA$1+AC$1+U$1+V$1+AI$1+AJ$1+AK$1)</f>
        <v>0.80338983050847457</v>
      </c>
      <c r="AQ61" s="4">
        <f>+(C61+K61+L61+N61+P61+T61+X61+AB61+AG61+AH61)/10*0.02</f>
        <v>0.81066666666666665</v>
      </c>
      <c r="AR61" s="4">
        <f>(+E61+I61+M61+Y61+W61+AL61+AN61)/(E$1+I$1+M$1+Y$1+W$1+AL$1+AN$1)</f>
        <v>0.8</v>
      </c>
      <c r="AS61" s="4">
        <f>(S61+AF61+AM61)/300</f>
        <v>0.78583333333333338</v>
      </c>
      <c r="AT61" s="5">
        <f>(AP61*AP$1+AQ61*AQ$1+AR61*AR$1+AS61*AS$1)/0.8</f>
        <v>0.79865642655367231</v>
      </c>
    </row>
    <row r="62" spans="1:46">
      <c r="A62">
        <v>89540</v>
      </c>
      <c r="C62">
        <v>50</v>
      </c>
      <c r="E62">
        <v>10</v>
      </c>
      <c r="F62">
        <v>10</v>
      </c>
      <c r="H62" s="1">
        <v>93</v>
      </c>
      <c r="I62">
        <v>12</v>
      </c>
      <c r="J62">
        <v>10</v>
      </c>
      <c r="K62">
        <v>36.5</v>
      </c>
      <c r="L62">
        <v>50</v>
      </c>
      <c r="M62">
        <v>10</v>
      </c>
      <c r="N62">
        <v>50</v>
      </c>
      <c r="P62">
        <v>50</v>
      </c>
      <c r="Q62">
        <v>52.5</v>
      </c>
      <c r="R62">
        <v>15</v>
      </c>
      <c r="S62" s="6">
        <f>Q62+R62</f>
        <v>67.5</v>
      </c>
      <c r="T62">
        <f>26+2/3</f>
        <v>26.666666666666668</v>
      </c>
      <c r="U62" s="1">
        <v>9</v>
      </c>
      <c r="V62" s="1">
        <v>5</v>
      </c>
      <c r="W62" s="1">
        <v>5</v>
      </c>
      <c r="X62">
        <v>50</v>
      </c>
      <c r="Y62">
        <v>10</v>
      </c>
      <c r="Z62">
        <v>10</v>
      </c>
      <c r="AA62">
        <v>8</v>
      </c>
      <c r="AD62">
        <v>51.75</v>
      </c>
      <c r="AE62">
        <v>24</v>
      </c>
      <c r="AF62" s="6">
        <f>AD62+AE62</f>
        <v>75.75</v>
      </c>
      <c r="AG62">
        <v>15</v>
      </c>
      <c r="AH62">
        <v>30</v>
      </c>
      <c r="AK62">
        <v>5</v>
      </c>
      <c r="AL62">
        <v>10</v>
      </c>
      <c r="AM62" s="6">
        <v>65.5</v>
      </c>
      <c r="AN62">
        <v>10</v>
      </c>
      <c r="AP62" s="4">
        <f>(F62+H62+J62+O62+Z62+AA62+AC62+U62+V62+AI62+AJ62+AK62)/(F$1+H$1+J$1+O$1+Z$1+AA$1+AC$1+U$1+V$1+AI$1+AJ$1+AK$1)</f>
        <v>0.50847457627118642</v>
      </c>
      <c r="AQ62" s="4">
        <f>+(C62+K62+L62+N62+P62+T62+X62+AB62+AG62+AH62)/10*0.02</f>
        <v>0.71633333333333338</v>
      </c>
      <c r="AR62" s="4">
        <f>(+E62+I62+M62+Y62+W62+AL62+AN62)/(E$1+I$1+M$1+Y$1+W$1+AL$1+AN$1)</f>
        <v>1.0307692307692307</v>
      </c>
      <c r="AS62" s="4">
        <f>(S62+AF62+AM62)/300</f>
        <v>0.6958333333333333</v>
      </c>
      <c r="AT62" s="5">
        <f>(AP62*AP$1+AQ62*AQ$1+AR62*AR$1+AS62*AS$1)/0.8</f>
        <v>0.70897680356366788</v>
      </c>
    </row>
    <row r="63" spans="1:46">
      <c r="A63">
        <v>98421</v>
      </c>
      <c r="C63">
        <v>50</v>
      </c>
      <c r="E63">
        <v>10</v>
      </c>
      <c r="F63">
        <v>10</v>
      </c>
      <c r="H63">
        <v>96</v>
      </c>
      <c r="J63">
        <v>10</v>
      </c>
      <c r="K63">
        <v>44.5</v>
      </c>
      <c r="L63">
        <v>50</v>
      </c>
      <c r="M63">
        <v>10</v>
      </c>
      <c r="N63">
        <v>46.5</v>
      </c>
      <c r="O63">
        <f>10+2</f>
        <v>12</v>
      </c>
      <c r="P63">
        <v>50</v>
      </c>
      <c r="Q63">
        <v>67.5</v>
      </c>
      <c r="R63">
        <v>21.5</v>
      </c>
      <c r="S63" s="6">
        <f>Q63+R63</f>
        <v>89</v>
      </c>
      <c r="T63">
        <f>33+1/3</f>
        <v>33.333333333333336</v>
      </c>
      <c r="U63" s="1">
        <v>9</v>
      </c>
      <c r="V63" s="1">
        <v>3</v>
      </c>
      <c r="W63" s="1">
        <v>5</v>
      </c>
      <c r="X63">
        <v>50</v>
      </c>
      <c r="Y63">
        <v>10</v>
      </c>
      <c r="Z63">
        <v>10</v>
      </c>
      <c r="AB63">
        <v>40.5</v>
      </c>
      <c r="AC63">
        <v>91</v>
      </c>
      <c r="AD63">
        <v>60.75</v>
      </c>
      <c r="AE63">
        <v>19</v>
      </c>
      <c r="AF63" s="6">
        <f>AD63+AE63</f>
        <v>79.75</v>
      </c>
      <c r="AG63">
        <v>35</v>
      </c>
      <c r="AH63">
        <v>35</v>
      </c>
      <c r="AJ63">
        <v>10</v>
      </c>
      <c r="AK63">
        <v>3</v>
      </c>
      <c r="AL63">
        <v>10</v>
      </c>
      <c r="AM63" s="6">
        <v>68</v>
      </c>
      <c r="AP63" s="4">
        <f>(F63+H63+J63+O63+Z63+AA63+AC63+U63+V63+AI63+AJ63+AK63)/(F$1+H$1+J$1+O$1+Z$1+AA$1+AC$1+U$1+V$1+AI$1+AJ$1+AK$1)</f>
        <v>0.86101694915254234</v>
      </c>
      <c r="AQ63" s="4">
        <f>+(C63+K63+L63+N63+P63+T63+X63+AB63+AG63+AH63)/10*0.02</f>
        <v>0.8696666666666667</v>
      </c>
      <c r="AR63" s="4">
        <f>(+E63+I63+M63+Y63+W63+AL63+AN63)/(E$1+I$1+M$1+Y$1+W$1+AL$1+AN$1)</f>
        <v>0.69230769230769229</v>
      </c>
      <c r="AS63" s="4">
        <f>(S63+AF63+AM63)/300</f>
        <v>0.78916666666666668</v>
      </c>
      <c r="AT63" s="5">
        <f>(AP63*AP$1+AQ63*AQ$1+AR63*AR$1+AS63*AS$1)/0.8</f>
        <v>0.81568747283789655</v>
      </c>
    </row>
    <row r="64" spans="1:46">
      <c r="E64">
        <v>10</v>
      </c>
      <c r="H64" s="1"/>
      <c r="J64">
        <v>10</v>
      </c>
      <c r="K64">
        <v>33</v>
      </c>
      <c r="L64">
        <v>50</v>
      </c>
      <c r="M64">
        <v>10</v>
      </c>
      <c r="P64">
        <v>50</v>
      </c>
      <c r="Q64">
        <v>75</v>
      </c>
      <c r="R64">
        <v>9</v>
      </c>
      <c r="S64" s="6">
        <f>Q64+R64</f>
        <v>84</v>
      </c>
      <c r="T64">
        <f>23+1/3</f>
        <v>23.333333333333332</v>
      </c>
      <c r="U64" s="1">
        <v>5</v>
      </c>
      <c r="V64" s="1">
        <v>5</v>
      </c>
      <c r="W64" s="1">
        <v>4</v>
      </c>
      <c r="Y64">
        <v>10</v>
      </c>
      <c r="Z64">
        <v>5</v>
      </c>
      <c r="AB64">
        <v>39</v>
      </c>
      <c r="AG64">
        <v>5</v>
      </c>
      <c r="AH64">
        <v>25</v>
      </c>
      <c r="AI64">
        <v>9</v>
      </c>
      <c r="AJ64">
        <v>10</v>
      </c>
      <c r="AK64">
        <v>8</v>
      </c>
      <c r="AM64" s="6">
        <v>78.5</v>
      </c>
      <c r="AP64" s="4">
        <f>(F64+H64+J64+O64+Z64+AA64+AC64+U64+V64+AI64+AJ64+AK64)/(F$1+H$1+J$1+O$1+Z$1+AA$1+AC$1+U$1+V$1+AI$1+AJ$1+AK$1)</f>
        <v>0.17627118644067796</v>
      </c>
      <c r="AQ64" s="4">
        <f>+(C64+K64+L64+N64+P64+T64+X64+AB64+AG64+AH64)/10*0.02</f>
        <v>0.45066666666666672</v>
      </c>
      <c r="AR64" s="4">
        <f>(+E64+I64+M64+Y64+W64+AL64+AN64)/(E$1+I$1+M$1+Y$1+W$1+AL$1+AN$1)</f>
        <v>0.52307692307692311</v>
      </c>
      <c r="AS64" s="4">
        <f>(S64+AF64+AM64)/300</f>
        <v>0.54166666666666663</v>
      </c>
      <c r="AT64" s="5">
        <f>(AP64*AP$1+AQ64*AQ$1+AR64*AR$1+AS64*AS$1)/0.8</f>
        <v>0.44239379617557584</v>
      </c>
    </row>
    <row r="65" spans="3:46">
      <c r="C65">
        <v>50</v>
      </c>
      <c r="F65">
        <v>10</v>
      </c>
      <c r="H65">
        <v>92</v>
      </c>
      <c r="J65">
        <v>10</v>
      </c>
      <c r="M65">
        <v>10</v>
      </c>
      <c r="N65">
        <v>29</v>
      </c>
      <c r="O65">
        <v>8</v>
      </c>
      <c r="P65">
        <v>50</v>
      </c>
      <c r="Q65">
        <v>50</v>
      </c>
      <c r="R65">
        <v>14.5</v>
      </c>
      <c r="S65" s="6">
        <f>Q65+R65</f>
        <v>64.5</v>
      </c>
      <c r="T65">
        <f>26+2/3</f>
        <v>26.666666666666668</v>
      </c>
      <c r="U65" s="1"/>
      <c r="V65" s="1"/>
      <c r="W65" s="1"/>
      <c r="X65">
        <v>50</v>
      </c>
      <c r="Y65">
        <v>10</v>
      </c>
      <c r="Z65">
        <v>10</v>
      </c>
      <c r="AA65">
        <v>9</v>
      </c>
      <c r="AB65">
        <v>45</v>
      </c>
      <c r="AC65">
        <v>86</v>
      </c>
      <c r="AD65">
        <v>58.5</v>
      </c>
      <c r="AE65">
        <v>22</v>
      </c>
      <c r="AF65" s="6">
        <f>AD65+AE65</f>
        <v>80.5</v>
      </c>
      <c r="AH65">
        <v>50</v>
      </c>
      <c r="AI65">
        <v>10</v>
      </c>
      <c r="AJ65">
        <v>10</v>
      </c>
      <c r="AL65">
        <v>6</v>
      </c>
      <c r="AM65" s="6">
        <v>77</v>
      </c>
      <c r="AN65">
        <v>10</v>
      </c>
      <c r="AP65" s="4">
        <f>(F65+H65+J65+O65+Z65+AA65+AC65+U65+V65+AI65+AJ65+AK65)/(F$1+H$1+J$1+O$1+Z$1+AA$1+AC$1+U$1+V$1+AI$1+AJ$1+AK$1)</f>
        <v>0.83050847457627119</v>
      </c>
      <c r="AQ65" s="4">
        <f>+(C65+K65+L65+N65+P65+T65+X65+AB65+AG65+AH65)/10*0.02</f>
        <v>0.60133333333333328</v>
      </c>
      <c r="AR65" s="4">
        <f>(+E65+I65+M65+Y65+W65+AL65+AN65)/(E$1+I$1+M$1+Y$1+W$1+AL$1+AN$1)</f>
        <v>0.55384615384615388</v>
      </c>
      <c r="AS65" s="4">
        <f>(S65+AF65+AM65)/300</f>
        <v>0.74</v>
      </c>
      <c r="AT65" s="5">
        <f>(AP65*AP$1+AQ65*AQ$1+AR65*AR$1+AS65*AS$1)/0.8</f>
        <v>0.69036777488048662</v>
      </c>
    </row>
    <row r="66" spans="3:46">
      <c r="U66" s="1"/>
      <c r="V66" s="1"/>
      <c r="W66" s="1"/>
    </row>
    <row r="67" spans="3:46">
      <c r="U67" s="1"/>
      <c r="V67" s="1"/>
      <c r="W67" s="1"/>
    </row>
    <row r="68" spans="3:46">
      <c r="C68">
        <f>AVERAGE(C3:C66)</f>
        <v>50</v>
      </c>
      <c r="D68" t="e">
        <f t="shared" ref="D68:N68" si="0">AVERAGE(D3:D66)</f>
        <v>#DIV/0!</v>
      </c>
      <c r="E68">
        <f t="shared" si="0"/>
        <v>9.3442622950819665</v>
      </c>
      <c r="F68">
        <f t="shared" si="0"/>
        <v>9.8387096774193541</v>
      </c>
      <c r="G68" t="e">
        <f t="shared" si="0"/>
        <v>#DIV/0!</v>
      </c>
      <c r="H68">
        <f t="shared" si="0"/>
        <v>94.435483870967744</v>
      </c>
      <c r="I68">
        <f t="shared" si="0"/>
        <v>11.59322033898305</v>
      </c>
      <c r="J68">
        <f t="shared" si="0"/>
        <v>9.9056603773584904</v>
      </c>
      <c r="K68">
        <f t="shared" si="0"/>
        <v>41.403225806451616</v>
      </c>
      <c r="L68">
        <f t="shared" si="0"/>
        <v>48.387096774193552</v>
      </c>
      <c r="M68">
        <f t="shared" si="0"/>
        <v>9.8387096774193541</v>
      </c>
      <c r="N68">
        <f t="shared" si="0"/>
        <v>43.383333333333333</v>
      </c>
      <c r="Q68">
        <f>AVERAGE(Q3:Q66)</f>
        <v>63.055555555555557</v>
      </c>
      <c r="R68">
        <f>AVERAGE(R3:R66)</f>
        <v>16.952380952380953</v>
      </c>
      <c r="S68" s="6">
        <f>AVERAGE(S3:S66)</f>
        <v>80.007936507936506</v>
      </c>
      <c r="T68">
        <f>AVERAGE(T3:T66)</f>
        <v>36.075268817204311</v>
      </c>
      <c r="U68">
        <f t="shared" ref="U68:W68" si="1">AVERAGE(U3:U66)</f>
        <v>9</v>
      </c>
      <c r="V68">
        <f t="shared" si="1"/>
        <v>4.5666666666666664</v>
      </c>
      <c r="W68">
        <f t="shared" si="1"/>
        <v>3.9833333333333334</v>
      </c>
      <c r="X68">
        <f>AVERAGE(X3:X65)</f>
        <v>50</v>
      </c>
      <c r="AB68">
        <f t="shared" ref="AB68:AH68" si="2">AVERAGE(AB3:AB65)</f>
        <v>38.601694915254235</v>
      </c>
      <c r="AC68">
        <f t="shared" si="2"/>
        <v>92.859649122807014</v>
      </c>
      <c r="AD68">
        <f t="shared" si="2"/>
        <v>59.479838709677416</v>
      </c>
      <c r="AE68">
        <f t="shared" si="2"/>
        <v>22.85483870967742</v>
      </c>
      <c r="AF68" s="6">
        <f t="shared" si="2"/>
        <v>82.334677419354833</v>
      </c>
      <c r="AG68">
        <f t="shared" si="2"/>
        <v>38.833333333333336</v>
      </c>
      <c r="AH68">
        <f t="shared" si="2"/>
        <v>42.155172413793103</v>
      </c>
      <c r="AM68" s="6">
        <f>AVERAGE(AM3:AM65)</f>
        <v>80.476190476190482</v>
      </c>
      <c r="AP68" s="4">
        <f>AVERAGE(AP3:AP66)</f>
        <v>0.84920634920634919</v>
      </c>
      <c r="AQ68" s="4">
        <f t="shared" ref="AQ68:AS68" si="3">AVERAGE(AQ3:AQ66)</f>
        <v>0.84473544973544967</v>
      </c>
      <c r="AR68" s="4">
        <f t="shared" si="3"/>
        <v>0.88229548229548216</v>
      </c>
      <c r="AS68" s="4">
        <f t="shared" si="3"/>
        <v>0.80503968253968283</v>
      </c>
      <c r="AT68" s="4">
        <f>AVERAGE(AT3:AT66)</f>
        <v>0.83538283475783481</v>
      </c>
    </row>
  </sheetData>
  <sortState ref="A3:AT65">
    <sortCondition ref="A3:A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2015-12-08T03:27:48Z</dcterms:created>
  <dcterms:modified xsi:type="dcterms:W3CDTF">2015-12-08T03:29:20Z</dcterms:modified>
</cp:coreProperties>
</file>