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0" yWindow="135" windowWidth="15435" windowHeight="141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Y4" i="1"/>
  <c r="Y5"/>
  <c r="Y6"/>
  <c r="Y7"/>
  <c r="AC7" s="1"/>
  <c r="Y8"/>
  <c r="AC8" s="1"/>
  <c r="Y9"/>
  <c r="AC9" s="1"/>
  <c r="Y10"/>
  <c r="Y11"/>
  <c r="AC11" s="1"/>
  <c r="Y12"/>
  <c r="AC12" s="1"/>
  <c r="Y13"/>
  <c r="Y14"/>
  <c r="Y15"/>
  <c r="AC15" s="1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AC36" s="1"/>
  <c r="Y37"/>
  <c r="Y38"/>
  <c r="Y39"/>
  <c r="AC39" s="1"/>
  <c r="Y40"/>
  <c r="Y41"/>
  <c r="Y42"/>
  <c r="Y43"/>
  <c r="AC43" s="1"/>
  <c r="Y44"/>
  <c r="Y45"/>
  <c r="Y46"/>
  <c r="Y47"/>
  <c r="Y48"/>
  <c r="AC48" s="1"/>
  <c r="Y49"/>
  <c r="Y50"/>
  <c r="Y51"/>
  <c r="Y52"/>
  <c r="Y53"/>
  <c r="Y54"/>
  <c r="Y55"/>
  <c r="AC55" s="1"/>
  <c r="Y56"/>
  <c r="Y57"/>
  <c r="Y58"/>
  <c r="Y59"/>
  <c r="Y60"/>
  <c r="Y61"/>
  <c r="Y62"/>
  <c r="Y63"/>
  <c r="Y64"/>
  <c r="Y65"/>
  <c r="Y3"/>
  <c r="S68"/>
  <c r="R68"/>
  <c r="N68"/>
  <c r="M68"/>
  <c r="L68"/>
  <c r="K68"/>
  <c r="J68"/>
  <c r="I68"/>
  <c r="H68"/>
  <c r="G68"/>
  <c r="F68"/>
  <c r="E68"/>
  <c r="D68"/>
  <c r="C68"/>
  <c r="AA65"/>
  <c r="T65"/>
  <c r="AB65" s="1"/>
  <c r="Q65"/>
  <c r="Z65" s="1"/>
  <c r="AA64"/>
  <c r="T64"/>
  <c r="AB64" s="1"/>
  <c r="Q64"/>
  <c r="Z64" s="1"/>
  <c r="AA63"/>
  <c r="T63"/>
  <c r="AB63" s="1"/>
  <c r="Q63"/>
  <c r="Z63" s="1"/>
  <c r="AA62"/>
  <c r="Z62"/>
  <c r="AC62"/>
  <c r="T62"/>
  <c r="AB62" s="1"/>
  <c r="Q62"/>
  <c r="AA61"/>
  <c r="AC61"/>
  <c r="T61"/>
  <c r="AB61" s="1"/>
  <c r="Q61"/>
  <c r="Z61" s="1"/>
  <c r="AA60"/>
  <c r="AC60"/>
  <c r="T60"/>
  <c r="AB60" s="1"/>
  <c r="Q60"/>
  <c r="Z60" s="1"/>
  <c r="AA59"/>
  <c r="AC59"/>
  <c r="T59"/>
  <c r="AB59" s="1"/>
  <c r="Q59"/>
  <c r="Z59" s="1"/>
  <c r="AA58"/>
  <c r="Z58"/>
  <c r="AC58"/>
  <c r="T58"/>
  <c r="AB58" s="1"/>
  <c r="Q58"/>
  <c r="AA57"/>
  <c r="AC57"/>
  <c r="T57"/>
  <c r="AB57" s="1"/>
  <c r="Q57"/>
  <c r="Z57" s="1"/>
  <c r="AA56"/>
  <c r="AC56"/>
  <c r="T56"/>
  <c r="AB56" s="1"/>
  <c r="Q56"/>
  <c r="Z56" s="1"/>
  <c r="AA55"/>
  <c r="T55"/>
  <c r="AB55" s="1"/>
  <c r="Q55"/>
  <c r="Z55" s="1"/>
  <c r="AA54"/>
  <c r="Z54"/>
  <c r="AC54"/>
  <c r="T54"/>
  <c r="AB54" s="1"/>
  <c r="Q54"/>
  <c r="AA53"/>
  <c r="T53"/>
  <c r="AB53" s="1"/>
  <c r="Q53"/>
  <c r="Z53" s="1"/>
  <c r="AA52"/>
  <c r="Z52"/>
  <c r="T52"/>
  <c r="AB52" s="1"/>
  <c r="AA51"/>
  <c r="Z51"/>
  <c r="T51"/>
  <c r="AB51" s="1"/>
  <c r="Q51"/>
  <c r="AA50"/>
  <c r="T50"/>
  <c r="AB50" s="1"/>
  <c r="Q50"/>
  <c r="Z50" s="1"/>
  <c r="AA49"/>
  <c r="T49"/>
  <c r="AB49" s="1"/>
  <c r="Q49"/>
  <c r="Z49" s="1"/>
  <c r="AA48"/>
  <c r="Z48"/>
  <c r="T48"/>
  <c r="AB48" s="1"/>
  <c r="AA47"/>
  <c r="T47"/>
  <c r="AB47" s="1"/>
  <c r="Q47"/>
  <c r="Z47" s="1"/>
  <c r="AA46"/>
  <c r="T46"/>
  <c r="AB46" s="1"/>
  <c r="Q46"/>
  <c r="Z46" s="1"/>
  <c r="AA45"/>
  <c r="T45"/>
  <c r="AB45" s="1"/>
  <c r="Q45"/>
  <c r="Z45" s="1"/>
  <c r="AA44"/>
  <c r="Z44"/>
  <c r="AC44"/>
  <c r="T44"/>
  <c r="AB44" s="1"/>
  <c r="Q44"/>
  <c r="AA43"/>
  <c r="Z43"/>
  <c r="T43"/>
  <c r="AB43" s="1"/>
  <c r="AA42"/>
  <c r="Z42"/>
  <c r="AC42"/>
  <c r="T42"/>
  <c r="AB42" s="1"/>
  <c r="AA41"/>
  <c r="AC41"/>
  <c r="T41"/>
  <c r="AB41" s="1"/>
  <c r="Q41"/>
  <c r="Z41" s="1"/>
  <c r="AA40"/>
  <c r="Z40"/>
  <c r="AC40"/>
  <c r="T40"/>
  <c r="AB40" s="1"/>
  <c r="AA39"/>
  <c r="Z39"/>
  <c r="T39"/>
  <c r="AB39" s="1"/>
  <c r="Q39"/>
  <c r="AA38"/>
  <c r="AC38"/>
  <c r="T38"/>
  <c r="AB38" s="1"/>
  <c r="Q38"/>
  <c r="Z38" s="1"/>
  <c r="AA37"/>
  <c r="Z37"/>
  <c r="AC37"/>
  <c r="T37"/>
  <c r="AB37" s="1"/>
  <c r="AA36"/>
  <c r="Z36"/>
  <c r="T36"/>
  <c r="AB36" s="1"/>
  <c r="Q36"/>
  <c r="AA35"/>
  <c r="Z35"/>
  <c r="T35"/>
  <c r="AB35" s="1"/>
  <c r="AA34"/>
  <c r="Z34"/>
  <c r="T34"/>
  <c r="AB34" s="1"/>
  <c r="AA33"/>
  <c r="T33"/>
  <c r="AB33" s="1"/>
  <c r="Q33"/>
  <c r="Z33" s="1"/>
  <c r="AA32"/>
  <c r="T32"/>
  <c r="AB32" s="1"/>
  <c r="Q32"/>
  <c r="Z32" s="1"/>
  <c r="AA31"/>
  <c r="T31"/>
  <c r="AB31" s="1"/>
  <c r="Q31"/>
  <c r="Z31" s="1"/>
  <c r="AA30"/>
  <c r="Z30"/>
  <c r="T30"/>
  <c r="AB30" s="1"/>
  <c r="AA29"/>
  <c r="T29"/>
  <c r="AB29" s="1"/>
  <c r="Q29"/>
  <c r="Z29" s="1"/>
  <c r="AA28"/>
  <c r="Z28"/>
  <c r="T28"/>
  <c r="AB28" s="1"/>
  <c r="AA27"/>
  <c r="Z27"/>
  <c r="T27"/>
  <c r="AB27" s="1"/>
  <c r="AA26"/>
  <c r="Z26"/>
  <c r="T26"/>
  <c r="AB26" s="1"/>
  <c r="AA25"/>
  <c r="T25"/>
  <c r="AB25" s="1"/>
  <c r="Q25"/>
  <c r="Z25" s="1"/>
  <c r="AA24"/>
  <c r="T24"/>
  <c r="AB24" s="1"/>
  <c r="Q24"/>
  <c r="Z24" s="1"/>
  <c r="AA23"/>
  <c r="Z23"/>
  <c r="T23"/>
  <c r="AB23" s="1"/>
  <c r="AA22"/>
  <c r="Z22"/>
  <c r="T22"/>
  <c r="AB22" s="1"/>
  <c r="AA21"/>
  <c r="T21"/>
  <c r="AB21" s="1"/>
  <c r="Q21"/>
  <c r="Z21" s="1"/>
  <c r="AA20"/>
  <c r="Z20"/>
  <c r="T20"/>
  <c r="AB20" s="1"/>
  <c r="Q20"/>
  <c r="AA19"/>
  <c r="T19"/>
  <c r="AB19" s="1"/>
  <c r="Q19"/>
  <c r="Z19" s="1"/>
  <c r="AA18"/>
  <c r="T18"/>
  <c r="AB18" s="1"/>
  <c r="Q18"/>
  <c r="Z18" s="1"/>
  <c r="AA17"/>
  <c r="T17"/>
  <c r="AB17" s="1"/>
  <c r="Q17"/>
  <c r="Z17" s="1"/>
  <c r="AA16"/>
  <c r="Z16"/>
  <c r="AC16"/>
  <c r="T16"/>
  <c r="AB16" s="1"/>
  <c r="Q16"/>
  <c r="AA15"/>
  <c r="Z15"/>
  <c r="T15"/>
  <c r="AB15" s="1"/>
  <c r="AA14"/>
  <c r="AC14"/>
  <c r="T14"/>
  <c r="AB14" s="1"/>
  <c r="Q14"/>
  <c r="Z14" s="1"/>
  <c r="AA13"/>
  <c r="Z13"/>
  <c r="AC13"/>
  <c r="T13"/>
  <c r="AB13" s="1"/>
  <c r="Q13"/>
  <c r="AA12"/>
  <c r="T12"/>
  <c r="AB12" s="1"/>
  <c r="Q12"/>
  <c r="Z12" s="1"/>
  <c r="AA11"/>
  <c r="T11"/>
  <c r="AB11" s="1"/>
  <c r="Q11"/>
  <c r="Z11" s="1"/>
  <c r="AA10"/>
  <c r="AC10"/>
  <c r="T10"/>
  <c r="AB10" s="1"/>
  <c r="Q10"/>
  <c r="Z10" s="1"/>
  <c r="AA9"/>
  <c r="Z9"/>
  <c r="T9"/>
  <c r="AB9" s="1"/>
  <c r="AA8"/>
  <c r="T8"/>
  <c r="AB8" s="1"/>
  <c r="Q8"/>
  <c r="Z8" s="1"/>
  <c r="AA7"/>
  <c r="T7"/>
  <c r="AB7" s="1"/>
  <c r="Q7"/>
  <c r="Z7" s="1"/>
  <c r="AA6"/>
  <c r="Z6"/>
  <c r="AC6"/>
  <c r="T6"/>
  <c r="AB6" s="1"/>
  <c r="Q6"/>
  <c r="AA5"/>
  <c r="T5"/>
  <c r="AB5" s="1"/>
  <c r="Q5"/>
  <c r="Z5" s="1"/>
  <c r="AA4"/>
  <c r="T4"/>
  <c r="AB4" s="1"/>
  <c r="Q4"/>
  <c r="Z4" s="1"/>
  <c r="AA3"/>
  <c r="T3"/>
  <c r="AB3" s="1"/>
  <c r="Q3"/>
  <c r="Q68" s="1"/>
  <c r="AC3" l="1"/>
  <c r="AC4"/>
  <c r="AC5"/>
  <c r="AC21"/>
  <c r="AC24"/>
  <c r="AC25"/>
  <c r="AC29"/>
  <c r="AC31"/>
  <c r="AC32"/>
  <c r="AC33"/>
  <c r="AC53"/>
  <c r="AC17"/>
  <c r="AC18"/>
  <c r="AC19"/>
  <c r="AC20"/>
  <c r="AC22"/>
  <c r="AC23"/>
  <c r="AC26"/>
  <c r="AC27"/>
  <c r="AC28"/>
  <c r="AC30"/>
  <c r="AC34"/>
  <c r="AC35"/>
  <c r="AC45"/>
  <c r="AC46"/>
  <c r="AC47"/>
  <c r="AC49"/>
  <c r="AC50"/>
  <c r="AC51"/>
  <c r="AC52"/>
  <c r="AC63"/>
  <c r="AC64"/>
  <c r="AC65"/>
  <c r="T68"/>
  <c r="Z3"/>
  <c r="AC68" l="1"/>
</calcChain>
</file>

<file path=xl/sharedStrings.xml><?xml version="1.0" encoding="utf-8"?>
<sst xmlns="http://schemas.openxmlformats.org/spreadsheetml/2006/main" count="25" uniqueCount="25">
  <si>
    <t>5 digit ID</t>
  </si>
  <si>
    <t>Survey</t>
  </si>
  <si>
    <t>Q 1</t>
  </si>
  <si>
    <t>BBQ1 - syllabus</t>
  </si>
  <si>
    <t>Gen Music</t>
  </si>
  <si>
    <t>Sound and wave Basics</t>
  </si>
  <si>
    <t>BBQ2 - reading</t>
  </si>
  <si>
    <t>Reflection 1</t>
  </si>
  <si>
    <t>Echolocation and SONAR</t>
  </si>
  <si>
    <t>Echolocation HW</t>
  </si>
  <si>
    <t>Q2</t>
  </si>
  <si>
    <t>Q3</t>
  </si>
  <si>
    <t>Matter Mysteries WS</t>
  </si>
  <si>
    <t>Q4</t>
  </si>
  <si>
    <t>Matter Mysteries Reflection</t>
  </si>
  <si>
    <t>Quiz 5</t>
  </si>
  <si>
    <t>Quiz 6</t>
  </si>
  <si>
    <t>Ex1 MC</t>
  </si>
  <si>
    <t>Ex1 SA</t>
  </si>
  <si>
    <t>Ex1 Total</t>
  </si>
  <si>
    <t>HW</t>
  </si>
  <si>
    <t>Quizzes</t>
  </si>
  <si>
    <t>In Class</t>
  </si>
  <si>
    <t>Exam</t>
  </si>
  <si>
    <t>Total</t>
  </si>
</sst>
</file>

<file path=xl/styles.xml><?xml version="1.0" encoding="utf-8"?>
<styleSheet xmlns="http://schemas.openxmlformats.org/spreadsheetml/2006/main">
  <numFmts count="1">
    <numFmt numFmtId="164" formatCode="0.0%"/>
  </numFmts>
  <fonts count="2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9" fontId="0" fillId="0" borderId="0" xfId="0" applyNumberFormat="1"/>
    <xf numFmtId="0" fontId="1" fillId="2" borderId="0" xfId="0" applyFont="1" applyFill="1"/>
    <xf numFmtId="164" fontId="0" fillId="0" borderId="0" xfId="0" applyNumberFormat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tabSelected="1" workbookViewId="0">
      <selection activeCell="AA70" sqref="AA70"/>
    </sheetView>
  </sheetViews>
  <sheetFormatPr defaultRowHeight="15"/>
  <cols>
    <col min="2" max="2" width="2" customWidth="1"/>
    <col min="3" max="9" width="6.140625" customWidth="1"/>
    <col min="10" max="16" width="5.42578125" customWidth="1"/>
    <col min="17" max="17" width="4.7109375" customWidth="1"/>
    <col min="18" max="20" width="5.42578125" customWidth="1"/>
    <col min="21" max="24" width="1.42578125" customWidth="1"/>
    <col min="25" max="29" width="7.42578125" customWidth="1"/>
  </cols>
  <sheetData>
    <row r="1" spans="1:29">
      <c r="C1">
        <v>50</v>
      </c>
      <c r="E1">
        <v>10</v>
      </c>
      <c r="F1">
        <v>10</v>
      </c>
      <c r="H1">
        <v>100</v>
      </c>
      <c r="I1">
        <v>12</v>
      </c>
      <c r="J1">
        <v>10</v>
      </c>
      <c r="K1">
        <v>50</v>
      </c>
      <c r="L1">
        <v>50</v>
      </c>
      <c r="M1">
        <v>10</v>
      </c>
      <c r="N1">
        <v>50</v>
      </c>
      <c r="O1">
        <v>100</v>
      </c>
      <c r="P1">
        <v>50</v>
      </c>
      <c r="Q1">
        <v>50</v>
      </c>
      <c r="Y1" s="1">
        <v>0.1</v>
      </c>
      <c r="Z1" s="1">
        <v>0.15</v>
      </c>
      <c r="AA1" s="1">
        <v>0.25</v>
      </c>
      <c r="AB1" s="1">
        <v>0.3</v>
      </c>
    </row>
    <row r="2" spans="1:29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/>
      <c r="V2" s="2"/>
      <c r="W2" s="2"/>
      <c r="X2" s="2"/>
      <c r="Y2" s="2" t="s">
        <v>20</v>
      </c>
      <c r="Z2" s="2" t="s">
        <v>21</v>
      </c>
      <c r="AA2" s="2" t="s">
        <v>22</v>
      </c>
      <c r="AB2" s="2" t="s">
        <v>23</v>
      </c>
      <c r="AC2" s="2" t="s">
        <v>24</v>
      </c>
    </row>
    <row r="3" spans="1:29">
      <c r="A3">
        <v>523</v>
      </c>
      <c r="C3">
        <v>50</v>
      </c>
      <c r="E3">
        <v>10</v>
      </c>
      <c r="F3">
        <v>10</v>
      </c>
      <c r="H3">
        <v>91</v>
      </c>
      <c r="I3">
        <v>12</v>
      </c>
      <c r="J3">
        <v>10</v>
      </c>
      <c r="K3">
        <v>45.5</v>
      </c>
      <c r="L3">
        <v>50</v>
      </c>
      <c r="M3">
        <v>10</v>
      </c>
      <c r="N3">
        <v>50</v>
      </c>
      <c r="P3">
        <v>50</v>
      </c>
      <c r="Q3">
        <f>33+1/3</f>
        <v>33.333333333333336</v>
      </c>
      <c r="R3">
        <v>67.5</v>
      </c>
      <c r="S3">
        <v>16.5</v>
      </c>
      <c r="T3">
        <f>R3+S3</f>
        <v>84</v>
      </c>
      <c r="Y3" s="3">
        <f>(F3+H3+J3)/(F$1+H$1+J$1)</f>
        <v>0.92500000000000004</v>
      </c>
      <c r="Z3" s="3">
        <f>+(C3+K3+L3+N3+P3+Q3)/6*0.02</f>
        <v>0.92944444444444441</v>
      </c>
      <c r="AA3" s="3">
        <f>(+E3+I3+M3)/(E$1+I$1+M$1)</f>
        <v>1</v>
      </c>
      <c r="AB3" s="3">
        <f>T3/100</f>
        <v>0.84</v>
      </c>
      <c r="AC3" s="3">
        <f>(Y3*Y$1+Z3*Z$1+AA3*AA$1+AB3*AB$1)/0.8</f>
        <v>0.9173958333333333</v>
      </c>
    </row>
    <row r="4" spans="1:29">
      <c r="A4">
        <v>2004</v>
      </c>
      <c r="C4">
        <v>50</v>
      </c>
      <c r="E4">
        <v>10</v>
      </c>
      <c r="F4">
        <v>10</v>
      </c>
      <c r="H4">
        <v>97</v>
      </c>
      <c r="I4">
        <v>12</v>
      </c>
      <c r="J4">
        <v>10</v>
      </c>
      <c r="K4">
        <v>39.5</v>
      </c>
      <c r="L4">
        <v>50</v>
      </c>
      <c r="M4">
        <v>10</v>
      </c>
      <c r="N4">
        <v>46.5</v>
      </c>
      <c r="P4">
        <v>50</v>
      </c>
      <c r="Q4">
        <f>33+1/3</f>
        <v>33.333333333333336</v>
      </c>
      <c r="R4">
        <v>62.5</v>
      </c>
      <c r="S4">
        <v>16</v>
      </c>
      <c r="T4">
        <f>R4+S4</f>
        <v>78.5</v>
      </c>
      <c r="Y4" s="3">
        <f t="shared" ref="Y4:Y65" si="0">(F4+H4+J4)/(F$1+H$1+J$1)</f>
        <v>0.97499999999999998</v>
      </c>
      <c r="Z4" s="3">
        <f>+(C4+K4+L4+N4+P4+Q4)/6*0.02</f>
        <v>0.89777777777777779</v>
      </c>
      <c r="AA4" s="3">
        <f>(+E4+I4+M4)/(E$1+I$1+M$1)</f>
        <v>1</v>
      </c>
      <c r="AB4" s="3">
        <f>T4/100</f>
        <v>0.78500000000000003</v>
      </c>
      <c r="AC4" s="3">
        <f>(Y4*Y$1+Z4*Z$1+AA4*AA$1+AB4*AB$1)/0.8</f>
        <v>0.89708333333333334</v>
      </c>
    </row>
    <row r="5" spans="1:29">
      <c r="A5">
        <v>2113</v>
      </c>
      <c r="C5">
        <v>50</v>
      </c>
      <c r="E5">
        <v>10</v>
      </c>
      <c r="F5">
        <v>10</v>
      </c>
      <c r="H5">
        <v>93</v>
      </c>
      <c r="I5">
        <v>12</v>
      </c>
      <c r="J5">
        <v>10</v>
      </c>
      <c r="K5">
        <v>45</v>
      </c>
      <c r="L5">
        <v>50</v>
      </c>
      <c r="M5">
        <v>10</v>
      </c>
      <c r="N5">
        <v>50</v>
      </c>
      <c r="P5">
        <v>50</v>
      </c>
      <c r="Q5">
        <f>46+2/3</f>
        <v>46.666666666666664</v>
      </c>
      <c r="R5">
        <v>70</v>
      </c>
      <c r="S5">
        <v>20.5</v>
      </c>
      <c r="T5">
        <f>R5+S5</f>
        <v>90.5</v>
      </c>
      <c r="Y5" s="3">
        <f t="shared" si="0"/>
        <v>0.94166666666666665</v>
      </c>
      <c r="Z5" s="3">
        <f>+(C5+K5+L5+N5+P5+Q5)/6*0.02</f>
        <v>0.97222222222222232</v>
      </c>
      <c r="AA5" s="3">
        <f>(+E5+I5+M5)/(E$1+I$1+M$1)</f>
        <v>1</v>
      </c>
      <c r="AB5" s="3">
        <f>T5/100</f>
        <v>0.90500000000000003</v>
      </c>
      <c r="AC5" s="3">
        <f>(Y5*Y$1+Z5*Z$1+AA5*AA$1+AB5*AB$1)/0.8</f>
        <v>0.95187500000000003</v>
      </c>
    </row>
    <row r="6" spans="1:29">
      <c r="A6">
        <v>4045</v>
      </c>
      <c r="C6">
        <v>50</v>
      </c>
      <c r="E6">
        <v>10</v>
      </c>
      <c r="F6">
        <v>10</v>
      </c>
      <c r="H6">
        <v>99</v>
      </c>
      <c r="I6">
        <v>12</v>
      </c>
      <c r="J6">
        <v>10</v>
      </c>
      <c r="K6">
        <v>39</v>
      </c>
      <c r="L6">
        <v>50</v>
      </c>
      <c r="M6">
        <v>10</v>
      </c>
      <c r="N6">
        <v>47.5</v>
      </c>
      <c r="P6">
        <v>50</v>
      </c>
      <c r="Q6">
        <f>23+1/3</f>
        <v>23.333333333333332</v>
      </c>
      <c r="R6">
        <v>62.5</v>
      </c>
      <c r="S6">
        <v>16.5</v>
      </c>
      <c r="T6">
        <f>R6+S6</f>
        <v>79</v>
      </c>
      <c r="Y6" s="3">
        <f t="shared" si="0"/>
        <v>0.9916666666666667</v>
      </c>
      <c r="Z6" s="3">
        <f>+(C6+K6+L6+N6+P6+Q6)/6*0.02</f>
        <v>0.86611111111111105</v>
      </c>
      <c r="AA6" s="3">
        <f>(+E6+I6+M6)/(E$1+I$1+M$1)</f>
        <v>1</v>
      </c>
      <c r="AB6" s="3">
        <f>T6/100</f>
        <v>0.79</v>
      </c>
      <c r="AC6" s="3">
        <f>(Y6*Y$1+Z6*Z$1+AA6*AA$1+AB6*AB$1)/0.8</f>
        <v>0.89510416666666659</v>
      </c>
    </row>
    <row r="7" spans="1:29">
      <c r="A7">
        <v>5718</v>
      </c>
      <c r="C7">
        <v>50</v>
      </c>
      <c r="E7">
        <v>10</v>
      </c>
      <c r="F7">
        <v>10</v>
      </c>
      <c r="H7">
        <v>72</v>
      </c>
      <c r="I7">
        <v>12</v>
      </c>
      <c r="J7">
        <v>10</v>
      </c>
      <c r="K7">
        <v>41.5</v>
      </c>
      <c r="L7">
        <v>50</v>
      </c>
      <c r="M7">
        <v>10</v>
      </c>
      <c r="N7">
        <v>46.5</v>
      </c>
      <c r="P7">
        <v>50</v>
      </c>
      <c r="Q7">
        <f>36+2/3</f>
        <v>36.666666666666664</v>
      </c>
      <c r="R7">
        <v>67.5</v>
      </c>
      <c r="S7">
        <v>19.5</v>
      </c>
      <c r="T7">
        <f>R7+S7</f>
        <v>87</v>
      </c>
      <c r="Y7" s="3">
        <f t="shared" si="0"/>
        <v>0.76666666666666672</v>
      </c>
      <c r="Z7" s="3">
        <f>+(C7+K7+L7+N7+P7+Q7)/6*0.02</f>
        <v>0.91555555555555557</v>
      </c>
      <c r="AA7" s="3">
        <f>(+E7+I7+M7)/(E$1+I$1+M$1)</f>
        <v>1</v>
      </c>
      <c r="AB7" s="3">
        <f>T7/100</f>
        <v>0.87</v>
      </c>
      <c r="AC7" s="3">
        <f>(Y7*Y$1+Z7*Z$1+AA7*AA$1+AB7*AB$1)/0.8</f>
        <v>0.90625000000000011</v>
      </c>
    </row>
    <row r="8" spans="1:29">
      <c r="A8">
        <v>8276</v>
      </c>
      <c r="C8">
        <v>50</v>
      </c>
      <c r="E8">
        <v>10</v>
      </c>
      <c r="F8">
        <v>10</v>
      </c>
      <c r="H8">
        <v>92</v>
      </c>
      <c r="J8">
        <v>10</v>
      </c>
      <c r="K8">
        <v>46</v>
      </c>
      <c r="L8">
        <v>50</v>
      </c>
      <c r="M8">
        <v>10</v>
      </c>
      <c r="N8">
        <v>50</v>
      </c>
      <c r="Q8">
        <f>33+1/3</f>
        <v>33.333333333333336</v>
      </c>
      <c r="R8">
        <v>65</v>
      </c>
      <c r="S8">
        <v>20.5</v>
      </c>
      <c r="T8">
        <f>R8+S8</f>
        <v>85.5</v>
      </c>
      <c r="Y8" s="3">
        <f t="shared" si="0"/>
        <v>0.93333333333333335</v>
      </c>
      <c r="Z8" s="3">
        <f>+(C8+K8+L8+N8+P8+Q8)/6*0.02</f>
        <v>0.76444444444444448</v>
      </c>
      <c r="AA8" s="3">
        <f>(+E8+I8+M8)/(E$1+I$1+M$1)</f>
        <v>0.625</v>
      </c>
      <c r="AB8" s="3">
        <f>T8/100</f>
        <v>0.85499999999999998</v>
      </c>
      <c r="AC8" s="3">
        <f>(Y8*Y$1+Z8*Z$1+AA8*AA$1+AB8*AB$1)/0.8</f>
        <v>0.77593749999999995</v>
      </c>
    </row>
    <row r="9" spans="1:29">
      <c r="A9">
        <v>10001</v>
      </c>
      <c r="C9">
        <v>50</v>
      </c>
      <c r="E9">
        <v>10</v>
      </c>
      <c r="F9">
        <v>10</v>
      </c>
      <c r="H9">
        <v>95</v>
      </c>
      <c r="I9">
        <v>10</v>
      </c>
      <c r="J9">
        <v>10</v>
      </c>
      <c r="K9">
        <v>40</v>
      </c>
      <c r="L9">
        <v>50</v>
      </c>
      <c r="M9">
        <v>10</v>
      </c>
      <c r="N9">
        <v>36</v>
      </c>
      <c r="P9">
        <v>50</v>
      </c>
      <c r="Q9">
        <v>40</v>
      </c>
      <c r="R9">
        <v>65</v>
      </c>
      <c r="S9">
        <v>17.5</v>
      </c>
      <c r="T9">
        <f>R9+S9</f>
        <v>82.5</v>
      </c>
      <c r="Y9" s="3">
        <f t="shared" si="0"/>
        <v>0.95833333333333337</v>
      </c>
      <c r="Z9" s="3">
        <f>+(C9+K9+L9+N9+P9+Q9)/6*0.02</f>
        <v>0.88666666666666671</v>
      </c>
      <c r="AA9" s="3">
        <f>(+E9+I9+M9)/(E$1+I$1+M$1)</f>
        <v>0.9375</v>
      </c>
      <c r="AB9" s="3">
        <f>T9/100</f>
        <v>0.82499999999999996</v>
      </c>
      <c r="AC9" s="3">
        <f>(Y9*Y$1+Z9*Z$1+AA9*AA$1+AB9*AB$1)/0.8</f>
        <v>0.88838541666666659</v>
      </c>
    </row>
    <row r="10" spans="1:29">
      <c r="A10">
        <v>10170</v>
      </c>
      <c r="C10">
        <v>50</v>
      </c>
      <c r="E10">
        <v>10</v>
      </c>
      <c r="F10">
        <v>10</v>
      </c>
      <c r="H10">
        <v>100</v>
      </c>
      <c r="I10">
        <v>12</v>
      </c>
      <c r="J10">
        <v>10</v>
      </c>
      <c r="K10">
        <v>40.5</v>
      </c>
      <c r="L10">
        <v>0</v>
      </c>
      <c r="M10">
        <v>10</v>
      </c>
      <c r="N10">
        <v>36</v>
      </c>
      <c r="P10">
        <v>50</v>
      </c>
      <c r="Q10">
        <f>23+1/3</f>
        <v>23.333333333333332</v>
      </c>
      <c r="R10">
        <v>62.5</v>
      </c>
      <c r="S10">
        <v>13</v>
      </c>
      <c r="T10">
        <f>R10+S10</f>
        <v>75.5</v>
      </c>
      <c r="Y10" s="3">
        <f t="shared" si="0"/>
        <v>1</v>
      </c>
      <c r="Z10" s="3">
        <f>+(C10+K10+L10+N10+P10+Q10)/6*0.02</f>
        <v>0.66611111111111121</v>
      </c>
      <c r="AA10" s="3">
        <f>(+E10+I10+M10)/(E$1+I$1+M$1)</f>
        <v>1</v>
      </c>
      <c r="AB10" s="3">
        <f>T10/100</f>
        <v>0.755</v>
      </c>
      <c r="AC10" s="3">
        <f>(Y10*Y$1+Z10*Z$1+AA10*AA$1+AB10*AB$1)/0.8</f>
        <v>0.84552083333333328</v>
      </c>
    </row>
    <row r="11" spans="1:29">
      <c r="A11">
        <v>10210</v>
      </c>
      <c r="C11">
        <v>50</v>
      </c>
      <c r="E11">
        <v>0</v>
      </c>
      <c r="F11">
        <v>10</v>
      </c>
      <c r="H11">
        <v>51</v>
      </c>
      <c r="I11">
        <v>12</v>
      </c>
      <c r="K11">
        <v>28.5</v>
      </c>
      <c r="L11">
        <v>50</v>
      </c>
      <c r="M11">
        <v>10</v>
      </c>
      <c r="N11">
        <v>22</v>
      </c>
      <c r="P11">
        <v>50</v>
      </c>
      <c r="Q11">
        <f>36+2/3</f>
        <v>36.666666666666664</v>
      </c>
      <c r="R11">
        <v>52.5</v>
      </c>
      <c r="S11">
        <v>7.5</v>
      </c>
      <c r="T11">
        <f>R11+S11</f>
        <v>60</v>
      </c>
      <c r="Y11" s="3">
        <f t="shared" si="0"/>
        <v>0.5083333333333333</v>
      </c>
      <c r="Z11" s="3">
        <f>+(C11+K11+L11+N11+P11+Q11)/6*0.02</f>
        <v>0.79055555555555557</v>
      </c>
      <c r="AA11" s="3">
        <f>(+E11+I11+M11)/(E$1+I$1+M$1)</f>
        <v>0.6875</v>
      </c>
      <c r="AB11" s="3">
        <f>T11/100</f>
        <v>0.6</v>
      </c>
      <c r="AC11" s="3">
        <f>(Y11*Y$1+Z11*Z$1+AA11*AA$1+AB11*AB$1)/0.8</f>
        <v>0.65161458333333333</v>
      </c>
    </row>
    <row r="12" spans="1:29">
      <c r="A12">
        <v>10750</v>
      </c>
      <c r="C12">
        <v>50</v>
      </c>
      <c r="F12">
        <v>10</v>
      </c>
      <c r="H12">
        <v>79</v>
      </c>
      <c r="I12">
        <v>12</v>
      </c>
      <c r="K12">
        <v>36.5</v>
      </c>
      <c r="L12">
        <v>50</v>
      </c>
      <c r="Q12">
        <f>43+1/3</f>
        <v>43.333333333333336</v>
      </c>
      <c r="R12">
        <v>60</v>
      </c>
      <c r="S12">
        <v>15.5</v>
      </c>
      <c r="T12">
        <f>R12+S12</f>
        <v>75.5</v>
      </c>
      <c r="Y12" s="3">
        <f t="shared" si="0"/>
        <v>0.7416666666666667</v>
      </c>
      <c r="Z12" s="3">
        <f>+(C12+K12+L12+N12+P12+Q12)/6*0.02</f>
        <v>0.59944444444444456</v>
      </c>
      <c r="AA12" s="3">
        <f>(+E12+I12+M12)/(E$1+I$1+M$1)</f>
        <v>0.375</v>
      </c>
      <c r="AB12" s="3">
        <f>T12/100</f>
        <v>0.755</v>
      </c>
      <c r="AC12" s="3">
        <f>(Y12*Y$1+Z12*Z$1+AA12*AA$1+AB12*AB$1)/0.8</f>
        <v>0.6054166666666666</v>
      </c>
    </row>
    <row r="13" spans="1:29">
      <c r="A13">
        <v>12160</v>
      </c>
      <c r="C13">
        <v>50</v>
      </c>
      <c r="E13">
        <v>10</v>
      </c>
      <c r="F13">
        <v>10</v>
      </c>
      <c r="H13">
        <v>100</v>
      </c>
      <c r="I13">
        <v>12</v>
      </c>
      <c r="J13">
        <v>10</v>
      </c>
      <c r="K13">
        <v>40.5</v>
      </c>
      <c r="L13">
        <v>50</v>
      </c>
      <c r="M13">
        <v>10</v>
      </c>
      <c r="N13">
        <v>43</v>
      </c>
      <c r="P13">
        <v>50</v>
      </c>
      <c r="Q13">
        <f>33+1/3</f>
        <v>33.333333333333336</v>
      </c>
      <c r="R13">
        <v>50</v>
      </c>
      <c r="S13">
        <v>8</v>
      </c>
      <c r="T13">
        <f>R13+S13</f>
        <v>58</v>
      </c>
      <c r="Y13" s="3">
        <f t="shared" si="0"/>
        <v>1</v>
      </c>
      <c r="Z13" s="3">
        <f>+(C13+K13+L13+N13+P13+Q13)/6*0.02</f>
        <v>0.88944444444444448</v>
      </c>
      <c r="AA13" s="3">
        <f>(+E13+I13+M13)/(E$1+I$1+M$1)</f>
        <v>1</v>
      </c>
      <c r="AB13" s="3">
        <f>T13/100</f>
        <v>0.57999999999999996</v>
      </c>
      <c r="AC13" s="3">
        <f>(Y13*Y$1+Z13*Z$1+AA13*AA$1+AB13*AB$1)/0.8</f>
        <v>0.82177083333333323</v>
      </c>
    </row>
    <row r="14" spans="1:29">
      <c r="A14">
        <v>12206</v>
      </c>
      <c r="C14">
        <v>50</v>
      </c>
      <c r="E14">
        <v>10</v>
      </c>
      <c r="F14">
        <v>10</v>
      </c>
      <c r="H14">
        <v>0</v>
      </c>
      <c r="I14">
        <v>12</v>
      </c>
      <c r="J14">
        <v>5</v>
      </c>
      <c r="K14">
        <v>38</v>
      </c>
      <c r="L14">
        <v>0</v>
      </c>
      <c r="M14">
        <v>10</v>
      </c>
      <c r="N14">
        <v>39.5</v>
      </c>
      <c r="P14">
        <v>50</v>
      </c>
      <c r="Q14">
        <f>12/15*50</f>
        <v>40</v>
      </c>
      <c r="R14">
        <v>50</v>
      </c>
      <c r="S14">
        <v>16</v>
      </c>
      <c r="T14">
        <f>R14+S14</f>
        <v>66</v>
      </c>
      <c r="Y14" s="3">
        <f t="shared" si="0"/>
        <v>0.125</v>
      </c>
      <c r="Z14" s="3">
        <f>+(C14+K14+L14+N14+P14+Q14)/6*0.02</f>
        <v>0.72499999999999998</v>
      </c>
      <c r="AA14" s="3">
        <f>(+E14+I14+M14)/(E$1+I$1+M$1)</f>
        <v>1</v>
      </c>
      <c r="AB14" s="3">
        <f>T14/100</f>
        <v>0.66</v>
      </c>
      <c r="AC14" s="3">
        <f>(Y14*Y$1+Z14*Z$1+AA14*AA$1+AB14*AB$1)/0.8</f>
        <v>0.71156249999999999</v>
      </c>
    </row>
    <row r="15" spans="1:29">
      <c r="A15">
        <v>12333</v>
      </c>
      <c r="C15">
        <v>50</v>
      </c>
      <c r="E15">
        <v>10</v>
      </c>
      <c r="F15">
        <v>10</v>
      </c>
      <c r="H15">
        <v>99</v>
      </c>
      <c r="I15">
        <v>12</v>
      </c>
      <c r="J15">
        <v>10</v>
      </c>
      <c r="K15">
        <v>42.5</v>
      </c>
      <c r="L15">
        <v>50</v>
      </c>
      <c r="M15">
        <v>10</v>
      </c>
      <c r="N15">
        <v>43</v>
      </c>
      <c r="P15">
        <v>50</v>
      </c>
      <c r="Q15">
        <v>40</v>
      </c>
      <c r="R15">
        <v>55</v>
      </c>
      <c r="S15">
        <v>15</v>
      </c>
      <c r="T15">
        <f>R15+S15</f>
        <v>70</v>
      </c>
      <c r="Y15" s="3">
        <f t="shared" si="0"/>
        <v>0.9916666666666667</v>
      </c>
      <c r="Z15" s="3">
        <f>+(C15+K15+L15+N15+P15+Q15)/6*0.02</f>
        <v>0.91833333333333333</v>
      </c>
      <c r="AA15" s="3">
        <f>(+E15+I15+M15)/(E$1+I$1+M$1)</f>
        <v>1</v>
      </c>
      <c r="AB15" s="3">
        <f>T15/100</f>
        <v>0.7</v>
      </c>
      <c r="AC15" s="3">
        <f>(Y15*Y$1+Z15*Z$1+AA15*AA$1+AB15*AB$1)/0.8</f>
        <v>0.87114583333333329</v>
      </c>
    </row>
    <row r="16" spans="1:29">
      <c r="A16">
        <v>13579</v>
      </c>
      <c r="C16">
        <v>50</v>
      </c>
      <c r="E16">
        <v>10</v>
      </c>
      <c r="F16">
        <v>10</v>
      </c>
      <c r="H16">
        <v>92</v>
      </c>
      <c r="I16">
        <v>12</v>
      </c>
      <c r="K16">
        <v>47</v>
      </c>
      <c r="L16">
        <v>50</v>
      </c>
      <c r="M16">
        <v>10</v>
      </c>
      <c r="N16">
        <v>50</v>
      </c>
      <c r="Q16">
        <f>46+2/3</f>
        <v>46.666666666666664</v>
      </c>
      <c r="R16">
        <v>70</v>
      </c>
      <c r="S16">
        <v>22</v>
      </c>
      <c r="T16">
        <f>R16+S16</f>
        <v>92</v>
      </c>
      <c r="Y16" s="3">
        <f t="shared" si="0"/>
        <v>0.85</v>
      </c>
      <c r="Z16" s="3">
        <f>+(C16+K16+L16+N16+P16+Q16)/6*0.02</f>
        <v>0.81222222222222218</v>
      </c>
      <c r="AA16" s="3">
        <f>(+E16+I16+M16)/(E$1+I$1+M$1)</f>
        <v>1</v>
      </c>
      <c r="AB16" s="3">
        <f>T16/100</f>
        <v>0.92</v>
      </c>
      <c r="AC16" s="3">
        <f>(Y16*Y$1+Z16*Z$1+AA16*AA$1+AB16*AB$1)/0.8</f>
        <v>0.91604166666666664</v>
      </c>
    </row>
    <row r="17" spans="1:29">
      <c r="A17">
        <v>18760</v>
      </c>
      <c r="C17">
        <v>50</v>
      </c>
      <c r="E17">
        <v>10</v>
      </c>
      <c r="F17">
        <v>10</v>
      </c>
      <c r="H17">
        <v>100</v>
      </c>
      <c r="I17">
        <v>12</v>
      </c>
      <c r="J17">
        <v>10</v>
      </c>
      <c r="K17">
        <v>35</v>
      </c>
      <c r="L17">
        <v>50</v>
      </c>
      <c r="M17">
        <v>10</v>
      </c>
      <c r="N17">
        <v>29</v>
      </c>
      <c r="P17">
        <v>50</v>
      </c>
      <c r="Q17">
        <f>13+1/3</f>
        <v>13.333333333333334</v>
      </c>
      <c r="R17">
        <v>57.5</v>
      </c>
      <c r="S17">
        <v>10</v>
      </c>
      <c r="T17">
        <f>R17+S17</f>
        <v>67.5</v>
      </c>
      <c r="Y17" s="3">
        <f t="shared" si="0"/>
        <v>1</v>
      </c>
      <c r="Z17" s="3">
        <f>+(C17+K17+L17+N17+P17+Q17)/6*0.02</f>
        <v>0.75777777777777788</v>
      </c>
      <c r="AA17" s="3">
        <f>(+E17+I17+M17)/(E$1+I$1+M$1)</f>
        <v>1</v>
      </c>
      <c r="AB17" s="3">
        <f>T17/100</f>
        <v>0.67500000000000004</v>
      </c>
      <c r="AC17" s="3">
        <f>(Y17*Y$1+Z17*Z$1+AA17*AA$1+AB17*AB$1)/0.8</f>
        <v>0.83270833333333327</v>
      </c>
    </row>
    <row r="18" spans="1:29">
      <c r="A18">
        <v>19910</v>
      </c>
      <c r="C18">
        <v>50</v>
      </c>
      <c r="E18">
        <v>0</v>
      </c>
      <c r="F18">
        <v>10</v>
      </c>
      <c r="H18">
        <v>91</v>
      </c>
      <c r="I18">
        <v>12</v>
      </c>
      <c r="J18">
        <v>10</v>
      </c>
      <c r="K18">
        <v>34</v>
      </c>
      <c r="L18">
        <v>50</v>
      </c>
      <c r="M18">
        <v>10</v>
      </c>
      <c r="N18">
        <v>50</v>
      </c>
      <c r="P18">
        <v>50</v>
      </c>
      <c r="Q18">
        <f>33+1/3</f>
        <v>33.333333333333336</v>
      </c>
      <c r="R18">
        <v>52.5</v>
      </c>
      <c r="S18">
        <v>18.5</v>
      </c>
      <c r="T18">
        <f>R18+S18</f>
        <v>71</v>
      </c>
      <c r="Y18" s="3">
        <f t="shared" si="0"/>
        <v>0.92500000000000004</v>
      </c>
      <c r="Z18" s="3">
        <f>+(C18+K18+L18+N18+P18+Q18)/6*0.02</f>
        <v>0.89111111111111097</v>
      </c>
      <c r="AA18" s="3">
        <f>(+E18+I18+M18)/(E$1+I$1+M$1)</f>
        <v>0.6875</v>
      </c>
      <c r="AB18" s="3">
        <f>T18/100</f>
        <v>0.71</v>
      </c>
      <c r="AC18" s="3">
        <f>(Y18*Y$1+Z18*Z$1+AA18*AA$1+AB18*AB$1)/0.8</f>
        <v>0.76380208333333321</v>
      </c>
    </row>
    <row r="19" spans="1:29">
      <c r="A19">
        <v>19944</v>
      </c>
      <c r="C19">
        <v>50</v>
      </c>
      <c r="E19">
        <v>10</v>
      </c>
      <c r="F19">
        <v>10</v>
      </c>
      <c r="H19">
        <v>99</v>
      </c>
      <c r="I19">
        <v>12</v>
      </c>
      <c r="J19">
        <v>10</v>
      </c>
      <c r="K19">
        <v>47</v>
      </c>
      <c r="L19">
        <v>50</v>
      </c>
      <c r="M19">
        <v>10</v>
      </c>
      <c r="N19">
        <v>36</v>
      </c>
      <c r="P19">
        <v>50</v>
      </c>
      <c r="Q19">
        <f>46+2/3</f>
        <v>46.666666666666664</v>
      </c>
      <c r="R19">
        <v>80</v>
      </c>
      <c r="S19">
        <v>19.5</v>
      </c>
      <c r="T19">
        <f>R19+S19</f>
        <v>99.5</v>
      </c>
      <c r="Y19" s="3">
        <f t="shared" si="0"/>
        <v>0.9916666666666667</v>
      </c>
      <c r="Z19" s="3">
        <f>+(C19+K19+L19+N19+P19+Q19)/6*0.02</f>
        <v>0.93222222222222229</v>
      </c>
      <c r="AA19" s="3">
        <f>(+E19+I19+M19)/(E$1+I$1+M$1)</f>
        <v>1</v>
      </c>
      <c r="AB19" s="3">
        <f>T19/100</f>
        <v>0.995</v>
      </c>
      <c r="AC19" s="3">
        <f>(Y19*Y$1+Z19*Z$1+AA19*AA$1+AB19*AB$1)/0.8</f>
        <v>0.98437499999999989</v>
      </c>
    </row>
    <row r="20" spans="1:29">
      <c r="A20">
        <v>19952</v>
      </c>
      <c r="C20">
        <v>50</v>
      </c>
      <c r="E20">
        <v>10</v>
      </c>
      <c r="F20">
        <v>10</v>
      </c>
      <c r="H20">
        <v>98</v>
      </c>
      <c r="I20">
        <v>0</v>
      </c>
      <c r="J20">
        <v>10</v>
      </c>
      <c r="K20">
        <v>44</v>
      </c>
      <c r="L20">
        <v>50</v>
      </c>
      <c r="M20">
        <v>10</v>
      </c>
      <c r="N20">
        <v>32.5</v>
      </c>
      <c r="P20">
        <v>50</v>
      </c>
      <c r="Q20">
        <f>33+1/3</f>
        <v>33.333333333333336</v>
      </c>
      <c r="R20">
        <v>67.5</v>
      </c>
      <c r="S20">
        <v>17.5</v>
      </c>
      <c r="T20">
        <f>R20+S20</f>
        <v>85</v>
      </c>
      <c r="Y20" s="3">
        <f t="shared" si="0"/>
        <v>0.98333333333333328</v>
      </c>
      <c r="Z20" s="3">
        <f>+(C20+K20+L20+N20+P20+Q20)/6*0.02</f>
        <v>0.86611111111111105</v>
      </c>
      <c r="AA20" s="3">
        <f>(+E20+I20+M20)/(E$1+I$1+M$1)</f>
        <v>0.625</v>
      </c>
      <c r="AB20" s="3">
        <f>T20/100</f>
        <v>0.85</v>
      </c>
      <c r="AC20" s="3">
        <f>(Y20*Y$1+Z20*Z$1+AA20*AA$1+AB20*AB$1)/0.8</f>
        <v>0.79937499999999995</v>
      </c>
    </row>
    <row r="21" spans="1:29">
      <c r="A21">
        <v>20559</v>
      </c>
      <c r="C21">
        <v>50</v>
      </c>
      <c r="E21">
        <v>10</v>
      </c>
      <c r="F21">
        <v>10</v>
      </c>
      <c r="H21">
        <v>99</v>
      </c>
      <c r="I21">
        <v>12</v>
      </c>
      <c r="J21">
        <v>10</v>
      </c>
      <c r="K21">
        <v>42</v>
      </c>
      <c r="L21">
        <v>50</v>
      </c>
      <c r="M21">
        <v>10</v>
      </c>
      <c r="N21">
        <v>50</v>
      </c>
      <c r="P21">
        <v>50</v>
      </c>
      <c r="Q21">
        <f>43+1/3</f>
        <v>43.333333333333336</v>
      </c>
      <c r="R21">
        <v>65</v>
      </c>
      <c r="S21">
        <v>13</v>
      </c>
      <c r="T21">
        <f>R21+S21</f>
        <v>78</v>
      </c>
      <c r="Y21" s="3">
        <f t="shared" si="0"/>
        <v>0.9916666666666667</v>
      </c>
      <c r="Z21" s="3">
        <f>+(C21+K21+L21+N21+P21+Q21)/6*0.02</f>
        <v>0.95111111111111102</v>
      </c>
      <c r="AA21" s="3">
        <f>(+E21+I21+M21)/(E$1+I$1+M$1)</f>
        <v>1</v>
      </c>
      <c r="AB21" s="3">
        <f>T21/100</f>
        <v>0.78</v>
      </c>
      <c r="AC21" s="3">
        <f>(Y21*Y$1+Z21*Z$1+AA21*AA$1+AB21*AB$1)/0.8</f>
        <v>0.90729166666666661</v>
      </c>
    </row>
    <row r="22" spans="1:29">
      <c r="A22">
        <v>23050</v>
      </c>
      <c r="C22">
        <v>50</v>
      </c>
      <c r="E22">
        <v>10</v>
      </c>
      <c r="F22">
        <v>10</v>
      </c>
      <c r="H22">
        <v>94</v>
      </c>
      <c r="I22">
        <v>12</v>
      </c>
      <c r="J22">
        <v>10</v>
      </c>
      <c r="K22">
        <v>38</v>
      </c>
      <c r="L22">
        <v>50</v>
      </c>
      <c r="M22">
        <v>10</v>
      </c>
      <c r="N22">
        <v>43</v>
      </c>
      <c r="P22">
        <v>50</v>
      </c>
      <c r="Q22">
        <v>30</v>
      </c>
      <c r="R22">
        <v>60</v>
      </c>
      <c r="S22">
        <v>19.5</v>
      </c>
      <c r="T22">
        <f>R22+S22</f>
        <v>79.5</v>
      </c>
      <c r="Y22" s="3">
        <f t="shared" si="0"/>
        <v>0.95</v>
      </c>
      <c r="Z22" s="3">
        <f>+(C22+K22+L22+N22+P22+Q22)/6*0.02</f>
        <v>0.87</v>
      </c>
      <c r="AA22" s="3">
        <f>(+E22+I22+M22)/(E$1+I$1+M$1)</f>
        <v>1</v>
      </c>
      <c r="AB22" s="3">
        <f>T22/100</f>
        <v>0.79500000000000004</v>
      </c>
      <c r="AC22" s="3">
        <f>(Y22*Y$1+Z22*Z$1+AA22*AA$1+AB22*AB$1)/0.8</f>
        <v>0.89249999999999996</v>
      </c>
    </row>
    <row r="23" spans="1:29">
      <c r="A23">
        <v>23240</v>
      </c>
      <c r="C23">
        <v>50</v>
      </c>
      <c r="E23">
        <v>10</v>
      </c>
      <c r="F23">
        <v>10</v>
      </c>
      <c r="H23">
        <v>99</v>
      </c>
      <c r="I23">
        <v>10</v>
      </c>
      <c r="J23">
        <v>10</v>
      </c>
      <c r="K23">
        <v>45.5</v>
      </c>
      <c r="L23">
        <v>50</v>
      </c>
      <c r="M23">
        <v>10</v>
      </c>
      <c r="N23">
        <v>50</v>
      </c>
      <c r="P23">
        <v>50</v>
      </c>
      <c r="Q23">
        <v>40</v>
      </c>
      <c r="R23">
        <v>62.5</v>
      </c>
      <c r="S23">
        <v>19.5</v>
      </c>
      <c r="T23">
        <f>R23+S23</f>
        <v>82</v>
      </c>
      <c r="Y23" s="3">
        <f t="shared" si="0"/>
        <v>0.9916666666666667</v>
      </c>
      <c r="Z23" s="3">
        <f>+(C23+K23+L23+N23+P23+Q23)/6*0.02</f>
        <v>0.95166666666666677</v>
      </c>
      <c r="AA23" s="3">
        <f>(+E23+I23+M23)/(E$1+I$1+M$1)</f>
        <v>0.9375</v>
      </c>
      <c r="AB23" s="3">
        <f>T23/100</f>
        <v>0.82</v>
      </c>
      <c r="AC23" s="3">
        <f>(Y23*Y$1+Z23*Z$1+AA23*AA$1+AB23*AB$1)/0.8</f>
        <v>0.9028645833333333</v>
      </c>
    </row>
    <row r="24" spans="1:29">
      <c r="A24">
        <v>24437</v>
      </c>
      <c r="C24">
        <v>50</v>
      </c>
      <c r="E24">
        <v>10</v>
      </c>
      <c r="F24">
        <v>10</v>
      </c>
      <c r="H24">
        <v>80</v>
      </c>
      <c r="I24">
        <v>12</v>
      </c>
      <c r="J24">
        <v>10</v>
      </c>
      <c r="K24">
        <v>42</v>
      </c>
      <c r="L24">
        <v>50</v>
      </c>
      <c r="M24">
        <v>10</v>
      </c>
      <c r="N24">
        <v>29</v>
      </c>
      <c r="P24">
        <v>50</v>
      </c>
      <c r="Q24">
        <f>46+2/3</f>
        <v>46.666666666666664</v>
      </c>
      <c r="R24">
        <v>57.5</v>
      </c>
      <c r="S24">
        <v>19</v>
      </c>
      <c r="T24">
        <f>R24+S24</f>
        <v>76.5</v>
      </c>
      <c r="Y24" s="3">
        <f t="shared" si="0"/>
        <v>0.83333333333333337</v>
      </c>
      <c r="Z24" s="3">
        <f>+(C24+K24+L24+N24+P24+Q24)/6*0.02</f>
        <v>0.89222222222222225</v>
      </c>
      <c r="AA24" s="3">
        <f>(+E24+I24+M24)/(E$1+I$1+M$1)</f>
        <v>1</v>
      </c>
      <c r="AB24" s="3">
        <f>T24/100</f>
        <v>0.76500000000000001</v>
      </c>
      <c r="AC24" s="3">
        <f>(Y24*Y$1+Z24*Z$1+AA24*AA$1+AB24*AB$1)/0.8</f>
        <v>0.87083333333333324</v>
      </c>
    </row>
    <row r="25" spans="1:29">
      <c r="A25">
        <v>25052</v>
      </c>
      <c r="C25">
        <v>50</v>
      </c>
      <c r="E25">
        <v>10</v>
      </c>
      <c r="F25">
        <v>10</v>
      </c>
      <c r="H25">
        <v>0</v>
      </c>
      <c r="I25">
        <v>12</v>
      </c>
      <c r="K25">
        <v>39.5</v>
      </c>
      <c r="L25">
        <v>50</v>
      </c>
      <c r="M25">
        <v>0</v>
      </c>
      <c r="P25">
        <v>50</v>
      </c>
      <c r="Q25">
        <f>33+1/3</f>
        <v>33.333333333333336</v>
      </c>
      <c r="R25">
        <v>52.5</v>
      </c>
      <c r="S25">
        <v>10.5</v>
      </c>
      <c r="T25">
        <f>R25+S25</f>
        <v>63</v>
      </c>
      <c r="Y25" s="3">
        <f t="shared" si="0"/>
        <v>8.3333333333333329E-2</v>
      </c>
      <c r="Z25" s="3">
        <f>+(C25+K25+L25+N25+P25+Q25)/6*0.02</f>
        <v>0.74277777777777787</v>
      </c>
      <c r="AA25" s="3">
        <f>(+E25+I25+M25)/(E$1+I$1+M$1)</f>
        <v>0.6875</v>
      </c>
      <c r="AB25" s="3">
        <f>T25/100</f>
        <v>0.63</v>
      </c>
      <c r="AC25" s="3">
        <f>(Y25*Y$1+Z25*Z$1+AA25*AA$1+AB25*AB$1)/0.8</f>
        <v>0.60078125000000004</v>
      </c>
    </row>
    <row r="26" spans="1:29">
      <c r="A26">
        <v>27272</v>
      </c>
      <c r="C26">
        <v>50</v>
      </c>
      <c r="E26">
        <v>10</v>
      </c>
      <c r="F26">
        <v>10</v>
      </c>
      <c r="H26">
        <v>96</v>
      </c>
      <c r="I26">
        <v>12</v>
      </c>
      <c r="J26">
        <v>10</v>
      </c>
      <c r="K26">
        <v>41.5</v>
      </c>
      <c r="L26">
        <v>50</v>
      </c>
      <c r="M26">
        <v>10</v>
      </c>
      <c r="N26">
        <v>47.5</v>
      </c>
      <c r="P26">
        <v>50</v>
      </c>
      <c r="Q26">
        <v>30</v>
      </c>
      <c r="R26">
        <v>62.5</v>
      </c>
      <c r="S26">
        <v>16</v>
      </c>
      <c r="T26">
        <f>R26+S26</f>
        <v>78.5</v>
      </c>
      <c r="Y26" s="3">
        <f t="shared" si="0"/>
        <v>0.96666666666666667</v>
      </c>
      <c r="Z26" s="3">
        <f>+(C26+K26+L26+N26+P26+Q26)/6*0.02</f>
        <v>0.89666666666666672</v>
      </c>
      <c r="AA26" s="3">
        <f>(+E26+I26+M26)/(E$1+I$1+M$1)</f>
        <v>1</v>
      </c>
      <c r="AB26" s="3">
        <f>T26/100</f>
        <v>0.78500000000000003</v>
      </c>
      <c r="AC26" s="3">
        <f>(Y26*Y$1+Z26*Z$1+AA26*AA$1+AB26*AB$1)/0.8</f>
        <v>0.89583333333333326</v>
      </c>
    </row>
    <row r="27" spans="1:29">
      <c r="A27">
        <v>30191</v>
      </c>
      <c r="C27">
        <v>50</v>
      </c>
      <c r="E27">
        <v>10</v>
      </c>
      <c r="F27">
        <v>10</v>
      </c>
      <c r="H27">
        <v>100</v>
      </c>
      <c r="I27">
        <v>12</v>
      </c>
      <c r="J27">
        <v>10</v>
      </c>
      <c r="K27">
        <v>49</v>
      </c>
      <c r="L27">
        <v>50</v>
      </c>
      <c r="M27">
        <v>10</v>
      </c>
      <c r="N27">
        <v>43</v>
      </c>
      <c r="P27">
        <v>50</v>
      </c>
      <c r="Q27">
        <v>50</v>
      </c>
      <c r="R27">
        <v>75</v>
      </c>
      <c r="S27">
        <v>20</v>
      </c>
      <c r="T27">
        <f>R27+S27</f>
        <v>95</v>
      </c>
      <c r="Y27" s="3">
        <f t="shared" si="0"/>
        <v>1</v>
      </c>
      <c r="Z27" s="3">
        <f>+(C27+K27+L27+N27+P27+Q27)/6*0.02</f>
        <v>0.97333333333333327</v>
      </c>
      <c r="AA27" s="3">
        <f>(+E27+I27+M27)/(E$1+I$1+M$1)</f>
        <v>1</v>
      </c>
      <c r="AB27" s="3">
        <f>T27/100</f>
        <v>0.95</v>
      </c>
      <c r="AC27" s="3">
        <f>(Y27*Y$1+Z27*Z$1+AA27*AA$1+AB27*AB$1)/0.8</f>
        <v>0.97624999999999984</v>
      </c>
    </row>
    <row r="28" spans="1:29">
      <c r="A28">
        <v>31640</v>
      </c>
      <c r="C28">
        <v>50</v>
      </c>
      <c r="E28">
        <v>10</v>
      </c>
      <c r="F28">
        <v>10</v>
      </c>
      <c r="H28">
        <v>99</v>
      </c>
      <c r="I28">
        <v>12</v>
      </c>
      <c r="J28">
        <v>10</v>
      </c>
      <c r="K28">
        <v>44</v>
      </c>
      <c r="L28">
        <v>50</v>
      </c>
      <c r="M28">
        <v>10</v>
      </c>
      <c r="N28">
        <v>50</v>
      </c>
      <c r="P28">
        <v>50</v>
      </c>
      <c r="Q28">
        <v>40</v>
      </c>
      <c r="R28">
        <v>60</v>
      </c>
      <c r="S28">
        <v>20</v>
      </c>
      <c r="T28">
        <f>R28+S28</f>
        <v>80</v>
      </c>
      <c r="Y28" s="3">
        <f t="shared" si="0"/>
        <v>0.9916666666666667</v>
      </c>
      <c r="Z28" s="3">
        <f>+(C28+K28+L28+N28+P28+Q28)/6*0.02</f>
        <v>0.94666666666666677</v>
      </c>
      <c r="AA28" s="3">
        <f>(+E28+I28+M28)/(E$1+I$1+M$1)</f>
        <v>1</v>
      </c>
      <c r="AB28" s="3">
        <f>T28/100</f>
        <v>0.8</v>
      </c>
      <c r="AC28" s="3">
        <f>(Y28*Y$1+Z28*Z$1+AA28*AA$1+AB28*AB$1)/0.8</f>
        <v>0.91395833333333343</v>
      </c>
    </row>
    <row r="29" spans="1:29">
      <c r="A29">
        <v>31985</v>
      </c>
      <c r="C29">
        <v>50</v>
      </c>
      <c r="E29">
        <v>10</v>
      </c>
      <c r="F29">
        <v>10</v>
      </c>
      <c r="H29">
        <v>98</v>
      </c>
      <c r="I29">
        <v>12</v>
      </c>
      <c r="K29">
        <v>33</v>
      </c>
      <c r="L29">
        <v>50</v>
      </c>
      <c r="M29">
        <v>10</v>
      </c>
      <c r="N29">
        <v>50</v>
      </c>
      <c r="P29">
        <v>50</v>
      </c>
      <c r="Q29">
        <f>36+2/3</f>
        <v>36.666666666666664</v>
      </c>
      <c r="R29">
        <v>65</v>
      </c>
      <c r="S29">
        <v>15</v>
      </c>
      <c r="T29">
        <f>R29+S29</f>
        <v>80</v>
      </c>
      <c r="Y29" s="3">
        <f t="shared" si="0"/>
        <v>0.9</v>
      </c>
      <c r="Z29" s="3">
        <f>+(C29+K29+L29+N29+P29+Q29)/6*0.02</f>
        <v>0.89888888888888907</v>
      </c>
      <c r="AA29" s="3">
        <f>(+E29+I29+M29)/(E$1+I$1+M$1)</f>
        <v>1</v>
      </c>
      <c r="AB29" s="3">
        <f>T29/100</f>
        <v>0.8</v>
      </c>
      <c r="AC29" s="3">
        <f>(Y29*Y$1+Z29*Z$1+AA29*AA$1+AB29*AB$1)/0.8</f>
        <v>0.89354166666666679</v>
      </c>
    </row>
    <row r="30" spans="1:29">
      <c r="A30">
        <v>32496</v>
      </c>
      <c r="C30">
        <v>50</v>
      </c>
      <c r="E30">
        <v>10</v>
      </c>
      <c r="F30">
        <v>10</v>
      </c>
      <c r="H30">
        <v>92</v>
      </c>
      <c r="I30">
        <v>12</v>
      </c>
      <c r="J30">
        <v>10</v>
      </c>
      <c r="K30">
        <v>42</v>
      </c>
      <c r="L30">
        <v>50</v>
      </c>
      <c r="M30">
        <v>10</v>
      </c>
      <c r="N30">
        <v>37</v>
      </c>
      <c r="P30">
        <v>50</v>
      </c>
      <c r="Q30">
        <v>30</v>
      </c>
      <c r="R30">
        <v>57.5</v>
      </c>
      <c r="S30">
        <v>15.5</v>
      </c>
      <c r="T30">
        <f>R30+S30</f>
        <v>73</v>
      </c>
      <c r="Y30" s="3">
        <f t="shared" si="0"/>
        <v>0.93333333333333335</v>
      </c>
      <c r="Z30" s="3">
        <f>+(C30+K30+L30+N30+P30+Q30)/6*0.02</f>
        <v>0.86333333333333329</v>
      </c>
      <c r="AA30" s="3">
        <f>(+E30+I30+M30)/(E$1+I$1+M$1)</f>
        <v>1</v>
      </c>
      <c r="AB30" s="3">
        <f>T30/100</f>
        <v>0.73</v>
      </c>
      <c r="AC30" s="3">
        <f>(Y30*Y$1+Z30*Z$1+AA30*AA$1+AB30*AB$1)/0.8</f>
        <v>0.86479166666666663</v>
      </c>
    </row>
    <row r="31" spans="1:29">
      <c r="A31">
        <v>32915</v>
      </c>
      <c r="C31">
        <v>50</v>
      </c>
      <c r="E31">
        <v>10</v>
      </c>
      <c r="F31">
        <v>10</v>
      </c>
      <c r="H31">
        <v>57</v>
      </c>
      <c r="I31">
        <v>12</v>
      </c>
      <c r="J31">
        <v>10</v>
      </c>
      <c r="K31">
        <v>44</v>
      </c>
      <c r="L31">
        <v>50</v>
      </c>
      <c r="M31">
        <v>10</v>
      </c>
      <c r="N31">
        <v>43</v>
      </c>
      <c r="P31">
        <v>50</v>
      </c>
      <c r="Q31">
        <f>36+2/3</f>
        <v>36.666666666666664</v>
      </c>
      <c r="R31">
        <v>60</v>
      </c>
      <c r="S31">
        <v>14.5</v>
      </c>
      <c r="T31">
        <f>R31+S31</f>
        <v>74.5</v>
      </c>
      <c r="Y31" s="3">
        <f t="shared" si="0"/>
        <v>0.64166666666666672</v>
      </c>
      <c r="Z31" s="3">
        <f>+(C31+K31+L31+N31+P31+Q31)/6*0.02</f>
        <v>0.91222222222222227</v>
      </c>
      <c r="AA31" s="3">
        <f>(+E31+I31+M31)/(E$1+I$1+M$1)</f>
        <v>1</v>
      </c>
      <c r="AB31" s="3">
        <f>T31/100</f>
        <v>0.745</v>
      </c>
      <c r="AC31" s="3">
        <f>(Y31*Y$1+Z31*Z$1+AA31*AA$1+AB31*AB$1)/0.8</f>
        <v>0.8431249999999999</v>
      </c>
    </row>
    <row r="32" spans="1:29">
      <c r="A32">
        <v>42570</v>
      </c>
      <c r="C32">
        <v>50</v>
      </c>
      <c r="E32">
        <v>10</v>
      </c>
      <c r="F32">
        <v>10</v>
      </c>
      <c r="H32">
        <v>0</v>
      </c>
      <c r="I32">
        <v>12</v>
      </c>
      <c r="J32">
        <v>10</v>
      </c>
      <c r="K32">
        <v>41.5</v>
      </c>
      <c r="L32">
        <v>50</v>
      </c>
      <c r="M32">
        <v>10</v>
      </c>
      <c r="N32">
        <v>39.5</v>
      </c>
      <c r="P32">
        <v>50</v>
      </c>
      <c r="Q32">
        <f>33+1/3</f>
        <v>33.333333333333336</v>
      </c>
      <c r="R32">
        <v>62.5</v>
      </c>
      <c r="S32">
        <v>16.5</v>
      </c>
      <c r="T32">
        <f>R32+S32</f>
        <v>79</v>
      </c>
      <c r="Y32" s="3">
        <f t="shared" si="0"/>
        <v>0.16666666666666666</v>
      </c>
      <c r="Z32" s="3">
        <f>+(C32+K32+L32+N32+P32+Q32)/6*0.02</f>
        <v>0.88111111111111107</v>
      </c>
      <c r="AA32" s="3">
        <f>(+E32+I32+M32)/(E$1+I$1+M$1)</f>
        <v>1</v>
      </c>
      <c r="AB32" s="3">
        <f>T32/100</f>
        <v>0.79</v>
      </c>
      <c r="AC32" s="3">
        <f>(Y32*Y$1+Z32*Z$1+AA32*AA$1+AB32*AB$1)/0.8</f>
        <v>0.79479166666666656</v>
      </c>
    </row>
    <row r="33" spans="1:29">
      <c r="A33">
        <v>44444</v>
      </c>
      <c r="C33">
        <v>50</v>
      </c>
      <c r="E33">
        <v>10</v>
      </c>
      <c r="F33">
        <v>10</v>
      </c>
      <c r="H33">
        <v>43</v>
      </c>
      <c r="I33">
        <v>0</v>
      </c>
      <c r="J33">
        <v>10</v>
      </c>
      <c r="K33">
        <v>36.5</v>
      </c>
      <c r="L33">
        <v>50</v>
      </c>
      <c r="M33">
        <v>10</v>
      </c>
      <c r="N33">
        <v>43</v>
      </c>
      <c r="P33">
        <v>50</v>
      </c>
      <c r="Q33">
        <f>43+1/3</f>
        <v>43.333333333333336</v>
      </c>
      <c r="R33">
        <v>62.5</v>
      </c>
      <c r="S33">
        <v>11</v>
      </c>
      <c r="T33">
        <f>R33+S33</f>
        <v>73.5</v>
      </c>
      <c r="Y33" s="3">
        <f t="shared" si="0"/>
        <v>0.52500000000000002</v>
      </c>
      <c r="Z33" s="3">
        <f>+(C33+K33+L33+N33+P33+Q33)/6*0.02</f>
        <v>0.9094444444444445</v>
      </c>
      <c r="AA33" s="3">
        <f>(+E33+I33+M33)/(E$1+I$1+M$1)</f>
        <v>0.625</v>
      </c>
      <c r="AB33" s="3">
        <f>T33/100</f>
        <v>0.73499999999999999</v>
      </c>
      <c r="AC33" s="3">
        <f>(Y33*Y$1+Z33*Z$1+AA33*AA$1+AB33*AB$1)/0.8</f>
        <v>0.70708333333333329</v>
      </c>
    </row>
    <row r="34" spans="1:29">
      <c r="A34">
        <v>51096</v>
      </c>
      <c r="C34">
        <v>50</v>
      </c>
      <c r="E34">
        <v>10</v>
      </c>
      <c r="F34">
        <v>10</v>
      </c>
      <c r="H34">
        <v>98</v>
      </c>
      <c r="I34">
        <v>12</v>
      </c>
      <c r="J34">
        <v>10</v>
      </c>
      <c r="K34">
        <v>48</v>
      </c>
      <c r="L34">
        <v>50</v>
      </c>
      <c r="M34">
        <v>10</v>
      </c>
      <c r="N34">
        <v>39.5</v>
      </c>
      <c r="P34">
        <v>50</v>
      </c>
      <c r="Q34">
        <v>50</v>
      </c>
      <c r="R34">
        <v>65</v>
      </c>
      <c r="S34">
        <v>19</v>
      </c>
      <c r="T34">
        <f>R34+S34</f>
        <v>84</v>
      </c>
      <c r="Y34" s="3">
        <f t="shared" si="0"/>
        <v>0.98333333333333328</v>
      </c>
      <c r="Z34" s="3">
        <f>+(C34+K34+L34+N34+P34+Q34)/6*0.02</f>
        <v>0.95833333333333326</v>
      </c>
      <c r="AA34" s="3">
        <f>(+E34+I34+M34)/(E$1+I$1+M$1)</f>
        <v>1</v>
      </c>
      <c r="AB34" s="3">
        <f>T34/100</f>
        <v>0.84</v>
      </c>
      <c r="AC34" s="3">
        <f>(Y34*Y$1+Z34*Z$1+AA34*AA$1+AB34*AB$1)/0.8</f>
        <v>0.93010416666666662</v>
      </c>
    </row>
    <row r="35" spans="1:29">
      <c r="A35">
        <v>55890</v>
      </c>
      <c r="C35">
        <v>50</v>
      </c>
      <c r="E35">
        <v>10</v>
      </c>
      <c r="F35">
        <v>10</v>
      </c>
      <c r="H35">
        <v>95</v>
      </c>
      <c r="I35">
        <v>12</v>
      </c>
      <c r="J35">
        <v>10</v>
      </c>
      <c r="K35">
        <v>36</v>
      </c>
      <c r="L35">
        <v>50</v>
      </c>
      <c r="M35">
        <v>10</v>
      </c>
      <c r="N35">
        <v>46.5</v>
      </c>
      <c r="P35">
        <v>50</v>
      </c>
      <c r="Q35">
        <v>30</v>
      </c>
      <c r="R35">
        <v>55</v>
      </c>
      <c r="S35">
        <v>13.5</v>
      </c>
      <c r="T35">
        <f>R35+S35</f>
        <v>68.5</v>
      </c>
      <c r="Y35" s="3">
        <f t="shared" si="0"/>
        <v>0.95833333333333337</v>
      </c>
      <c r="Z35" s="3">
        <f>+(C35+K35+L35+N35+P35+Q35)/6*0.02</f>
        <v>0.875</v>
      </c>
      <c r="AA35" s="3">
        <f>(+E35+I35+M35)/(E$1+I$1+M$1)</f>
        <v>1</v>
      </c>
      <c r="AB35" s="3">
        <f>T35/100</f>
        <v>0.68500000000000005</v>
      </c>
      <c r="AC35" s="3">
        <f>(Y35*Y$1+Z35*Z$1+AA35*AA$1+AB35*AB$1)/0.8</f>
        <v>0.85322916666666659</v>
      </c>
    </row>
    <row r="36" spans="1:29">
      <c r="A36">
        <v>56560</v>
      </c>
      <c r="C36">
        <v>50</v>
      </c>
      <c r="E36">
        <v>10</v>
      </c>
      <c r="F36">
        <v>10</v>
      </c>
      <c r="H36">
        <v>95</v>
      </c>
      <c r="I36">
        <v>12</v>
      </c>
      <c r="K36">
        <v>29.5</v>
      </c>
      <c r="L36">
        <v>50</v>
      </c>
      <c r="M36">
        <v>10</v>
      </c>
      <c r="N36">
        <v>39.5</v>
      </c>
      <c r="P36">
        <v>50</v>
      </c>
      <c r="Q36">
        <f>36+2/3</f>
        <v>36.666666666666664</v>
      </c>
      <c r="R36">
        <v>57.5</v>
      </c>
      <c r="S36">
        <v>18.5</v>
      </c>
      <c r="T36">
        <f>R36+S36</f>
        <v>76</v>
      </c>
      <c r="Y36" s="3">
        <f t="shared" si="0"/>
        <v>0.875</v>
      </c>
      <c r="Z36" s="3">
        <f>+(C36+K36+L36+N36+P36+Q36)/6*0.02</f>
        <v>0.85222222222222221</v>
      </c>
      <c r="AA36" s="3">
        <f>(+E36+I36+M36)/(E$1+I$1+M$1)</f>
        <v>1</v>
      </c>
      <c r="AB36" s="3">
        <f>T36/100</f>
        <v>0.76</v>
      </c>
      <c r="AC36" s="3">
        <f>(Y36*Y$1+Z36*Z$1+AA36*AA$1+AB36*AB$1)/0.8</f>
        <v>0.8666666666666667</v>
      </c>
    </row>
    <row r="37" spans="1:29">
      <c r="A37">
        <v>60564</v>
      </c>
      <c r="C37">
        <v>50</v>
      </c>
      <c r="E37">
        <v>0</v>
      </c>
      <c r="F37">
        <v>10</v>
      </c>
      <c r="H37">
        <v>96</v>
      </c>
      <c r="I37">
        <v>12</v>
      </c>
      <c r="J37">
        <v>10</v>
      </c>
      <c r="K37">
        <v>36</v>
      </c>
      <c r="L37">
        <v>50</v>
      </c>
      <c r="M37">
        <v>10</v>
      </c>
      <c r="N37">
        <v>36</v>
      </c>
      <c r="P37">
        <v>50</v>
      </c>
      <c r="Q37">
        <v>20</v>
      </c>
      <c r="R37">
        <v>52.5</v>
      </c>
      <c r="S37">
        <v>18</v>
      </c>
      <c r="T37">
        <f>R37+S37</f>
        <v>70.5</v>
      </c>
      <c r="Y37" s="3">
        <f t="shared" si="0"/>
        <v>0.96666666666666667</v>
      </c>
      <c r="Z37" s="3">
        <f>+(C37+K37+L37+N37+P37+Q37)/6*0.02</f>
        <v>0.80666666666666675</v>
      </c>
      <c r="AA37" s="3">
        <f>(+E37+I37+M37)/(E$1+I$1+M$1)</f>
        <v>0.6875</v>
      </c>
      <c r="AB37" s="3">
        <f>T37/100</f>
        <v>0.70499999999999996</v>
      </c>
      <c r="AC37" s="3">
        <f>(Y37*Y$1+Z37*Z$1+AA37*AA$1+AB37*AB$1)/0.8</f>
        <v>0.75130208333333337</v>
      </c>
    </row>
    <row r="38" spans="1:29">
      <c r="A38">
        <v>61660</v>
      </c>
      <c r="C38">
        <v>50</v>
      </c>
      <c r="E38">
        <v>10</v>
      </c>
      <c r="F38">
        <v>10</v>
      </c>
      <c r="H38">
        <v>96</v>
      </c>
      <c r="I38">
        <v>12</v>
      </c>
      <c r="J38">
        <v>10</v>
      </c>
      <c r="K38">
        <v>38.5</v>
      </c>
      <c r="L38">
        <v>50</v>
      </c>
      <c r="M38">
        <v>10</v>
      </c>
      <c r="N38">
        <v>36</v>
      </c>
      <c r="P38">
        <v>50</v>
      </c>
      <c r="Q38">
        <f>26+2/3</f>
        <v>26.666666666666668</v>
      </c>
      <c r="R38">
        <v>52.5</v>
      </c>
      <c r="S38">
        <v>22</v>
      </c>
      <c r="T38">
        <f>R38+S38</f>
        <v>74.5</v>
      </c>
      <c r="Y38" s="3">
        <f t="shared" si="0"/>
        <v>0.96666666666666667</v>
      </c>
      <c r="Z38" s="3">
        <f>+(C38+K38+L38+N38+P38+Q38)/6*0.02</f>
        <v>0.8372222222222222</v>
      </c>
      <c r="AA38" s="3">
        <f>(+E38+I38+M38)/(E$1+I$1+M$1)</f>
        <v>1</v>
      </c>
      <c r="AB38" s="3">
        <f>T38/100</f>
        <v>0.745</v>
      </c>
      <c r="AC38" s="3">
        <f>(Y38*Y$1+Z38*Z$1+AA38*AA$1+AB38*AB$1)/0.8</f>
        <v>0.86968749999999995</v>
      </c>
    </row>
    <row r="39" spans="1:29">
      <c r="A39">
        <v>63974</v>
      </c>
      <c r="C39">
        <v>50</v>
      </c>
      <c r="E39">
        <v>10</v>
      </c>
      <c r="F39">
        <v>10</v>
      </c>
      <c r="H39">
        <v>95</v>
      </c>
      <c r="I39">
        <v>12</v>
      </c>
      <c r="J39">
        <v>10</v>
      </c>
      <c r="K39">
        <v>48</v>
      </c>
      <c r="L39">
        <v>50</v>
      </c>
      <c r="M39">
        <v>10</v>
      </c>
      <c r="N39">
        <v>46.5</v>
      </c>
      <c r="P39">
        <v>50</v>
      </c>
      <c r="Q39">
        <f>46+2/3</f>
        <v>46.666666666666664</v>
      </c>
      <c r="R39">
        <v>72.5</v>
      </c>
      <c r="S39">
        <v>20.5</v>
      </c>
      <c r="T39">
        <f>R39+S39</f>
        <v>93</v>
      </c>
      <c r="Y39" s="3">
        <f t="shared" si="0"/>
        <v>0.95833333333333337</v>
      </c>
      <c r="Z39" s="3">
        <f>+(C39+K39+L39+N39+P39+Q39)/6*0.02</f>
        <v>0.97055555555555562</v>
      </c>
      <c r="AA39" s="3">
        <f>(+E39+I39+M39)/(E$1+I$1+M$1)</f>
        <v>1</v>
      </c>
      <c r="AB39" s="3">
        <f>T39/100</f>
        <v>0.93</v>
      </c>
      <c r="AC39" s="3">
        <f>(Y39*Y$1+Z39*Z$1+AA39*AA$1+AB39*AB$1)/0.8</f>
        <v>0.96302083333333344</v>
      </c>
    </row>
    <row r="40" spans="1:29">
      <c r="A40">
        <v>64209</v>
      </c>
      <c r="C40">
        <v>50</v>
      </c>
      <c r="E40">
        <v>10</v>
      </c>
      <c r="F40">
        <v>10</v>
      </c>
      <c r="H40">
        <v>97</v>
      </c>
      <c r="I40">
        <v>10</v>
      </c>
      <c r="J40">
        <v>10</v>
      </c>
      <c r="K40">
        <v>39.5</v>
      </c>
      <c r="L40">
        <v>50</v>
      </c>
      <c r="M40">
        <v>10</v>
      </c>
      <c r="N40">
        <v>46.5</v>
      </c>
      <c r="P40">
        <v>50</v>
      </c>
      <c r="Q40">
        <v>40</v>
      </c>
      <c r="R40">
        <v>72.5</v>
      </c>
      <c r="S40">
        <v>14.5</v>
      </c>
      <c r="T40">
        <f>R40+S40</f>
        <v>87</v>
      </c>
      <c r="Y40" s="3">
        <f t="shared" si="0"/>
        <v>0.97499999999999998</v>
      </c>
      <c r="Z40" s="3">
        <f>+(C40+K40+L40+N40+P40+Q40)/6*0.02</f>
        <v>0.92</v>
      </c>
      <c r="AA40" s="3">
        <f>(+E40+I40+M40)/(E$1+I$1+M$1)</f>
        <v>0.9375</v>
      </c>
      <c r="AB40" s="3">
        <f>T40/100</f>
        <v>0.87</v>
      </c>
      <c r="AC40" s="3">
        <f>(Y40*Y$1+Z40*Z$1+AA40*AA$1+AB40*AB$1)/0.8</f>
        <v>0.91359374999999998</v>
      </c>
    </row>
    <row r="41" spans="1:29">
      <c r="A41">
        <v>64540</v>
      </c>
      <c r="C41">
        <v>50</v>
      </c>
      <c r="E41">
        <v>10</v>
      </c>
      <c r="F41">
        <v>10</v>
      </c>
      <c r="H41">
        <v>100</v>
      </c>
      <c r="I41">
        <v>12</v>
      </c>
      <c r="J41">
        <v>10</v>
      </c>
      <c r="K41">
        <v>33</v>
      </c>
      <c r="L41">
        <v>50</v>
      </c>
      <c r="M41">
        <v>10</v>
      </c>
      <c r="N41">
        <v>39.5</v>
      </c>
      <c r="P41">
        <v>50</v>
      </c>
      <c r="Q41">
        <f>23+1/3</f>
        <v>23.333333333333332</v>
      </c>
      <c r="R41">
        <v>52.5</v>
      </c>
      <c r="S41">
        <v>16.5</v>
      </c>
      <c r="T41">
        <f>R41+S41</f>
        <v>69</v>
      </c>
      <c r="Y41" s="3">
        <f t="shared" si="0"/>
        <v>1</v>
      </c>
      <c r="Z41" s="3">
        <f>+(C41+K41+L41+N41+P41+Q41)/6*0.02</f>
        <v>0.81944444444444442</v>
      </c>
      <c r="AA41" s="3">
        <f>(+E41+I41+M41)/(E$1+I$1+M$1)</f>
        <v>1</v>
      </c>
      <c r="AB41" s="3">
        <f>T41/100</f>
        <v>0.69</v>
      </c>
      <c r="AC41" s="3">
        <f>(Y41*Y$1+Z41*Z$1+AA41*AA$1+AB41*AB$1)/0.8</f>
        <v>0.84989583333333318</v>
      </c>
    </row>
    <row r="42" spans="1:29">
      <c r="A42">
        <v>71895</v>
      </c>
      <c r="C42">
        <v>50</v>
      </c>
      <c r="E42">
        <v>10</v>
      </c>
      <c r="F42">
        <v>10</v>
      </c>
      <c r="H42">
        <v>96</v>
      </c>
      <c r="I42">
        <v>12</v>
      </c>
      <c r="K42">
        <v>50</v>
      </c>
      <c r="L42">
        <v>50</v>
      </c>
      <c r="M42">
        <v>10</v>
      </c>
      <c r="N42">
        <v>50</v>
      </c>
      <c r="P42">
        <v>50</v>
      </c>
      <c r="Q42">
        <v>40</v>
      </c>
      <c r="R42">
        <v>77.5</v>
      </c>
      <c r="S42">
        <v>16.5</v>
      </c>
      <c r="T42">
        <f>R42+S42</f>
        <v>94</v>
      </c>
      <c r="Y42" s="3">
        <f t="shared" si="0"/>
        <v>0.8833333333333333</v>
      </c>
      <c r="Z42" s="3">
        <f>+(C42+K42+L42+N42+P42+Q42)/6*0.02</f>
        <v>0.96666666666666679</v>
      </c>
      <c r="AA42" s="3">
        <f>(+E42+I42+M42)/(E$1+I$1+M$1)</f>
        <v>1</v>
      </c>
      <c r="AB42" s="3">
        <f>T42/100</f>
        <v>0.94</v>
      </c>
      <c r="AC42" s="3">
        <f>(Y42*Y$1+Z42*Z$1+AA42*AA$1+AB42*AB$1)/0.8</f>
        <v>0.95666666666666655</v>
      </c>
    </row>
    <row r="43" spans="1:29">
      <c r="A43">
        <v>71965</v>
      </c>
      <c r="C43">
        <v>50</v>
      </c>
      <c r="E43">
        <v>10</v>
      </c>
      <c r="F43">
        <v>10</v>
      </c>
      <c r="H43">
        <v>98</v>
      </c>
      <c r="I43">
        <v>12</v>
      </c>
      <c r="K43">
        <v>38.5</v>
      </c>
      <c r="L43">
        <v>50</v>
      </c>
      <c r="M43">
        <v>10</v>
      </c>
      <c r="N43">
        <v>32.5</v>
      </c>
      <c r="P43">
        <v>50</v>
      </c>
      <c r="R43">
        <v>65</v>
      </c>
      <c r="S43">
        <v>18.5</v>
      </c>
      <c r="T43">
        <f>R43+S43</f>
        <v>83.5</v>
      </c>
      <c r="Y43" s="3">
        <f t="shared" si="0"/>
        <v>0.9</v>
      </c>
      <c r="Z43" s="3">
        <f>+(C43+K43+L43+N43+P43+Q43)/6*0.02</f>
        <v>0.73666666666666669</v>
      </c>
      <c r="AA43" s="3">
        <f>(+E43+I43+M43)/(E$1+I$1+M$1)</f>
        <v>1</v>
      </c>
      <c r="AB43" s="3">
        <f>T43/100</f>
        <v>0.83499999999999996</v>
      </c>
      <c r="AC43" s="3">
        <f>(Y43*Y$1+Z43*Z$1+AA43*AA$1+AB43*AB$1)/0.8</f>
        <v>0.87625000000000008</v>
      </c>
    </row>
    <row r="44" spans="1:29">
      <c r="A44">
        <v>77777</v>
      </c>
      <c r="C44">
        <v>50</v>
      </c>
      <c r="E44">
        <v>10</v>
      </c>
      <c r="F44">
        <v>10</v>
      </c>
      <c r="H44">
        <v>100</v>
      </c>
      <c r="I44">
        <v>12</v>
      </c>
      <c r="J44">
        <v>10</v>
      </c>
      <c r="K44">
        <v>40</v>
      </c>
      <c r="L44">
        <v>50</v>
      </c>
      <c r="M44">
        <v>10</v>
      </c>
      <c r="N44">
        <v>50</v>
      </c>
      <c r="P44">
        <v>50</v>
      </c>
      <c r="Q44">
        <f>43+1/3</f>
        <v>43.333333333333336</v>
      </c>
      <c r="R44">
        <v>52.5</v>
      </c>
      <c r="S44">
        <v>15</v>
      </c>
      <c r="T44">
        <f>R44+S44</f>
        <v>67.5</v>
      </c>
      <c r="Y44" s="3">
        <f t="shared" si="0"/>
        <v>1</v>
      </c>
      <c r="Z44" s="3">
        <f>+(C44+K44+L44+N44+P44+Q44)/6*0.02</f>
        <v>0.94444444444444442</v>
      </c>
      <c r="AA44" s="3">
        <f>(+E44+I44+M44)/(E$1+I$1+M$1)</f>
        <v>1</v>
      </c>
      <c r="AB44" s="3">
        <f>T44/100</f>
        <v>0.67500000000000004</v>
      </c>
      <c r="AC44" s="3">
        <f>(Y44*Y$1+Z44*Z$1+AA44*AA$1+AB44*AB$1)/0.8</f>
        <v>0.8677083333333333</v>
      </c>
    </row>
    <row r="45" spans="1:29">
      <c r="A45">
        <v>78383</v>
      </c>
      <c r="C45">
        <v>50</v>
      </c>
      <c r="E45">
        <v>10</v>
      </c>
      <c r="F45">
        <v>10</v>
      </c>
      <c r="H45">
        <v>79</v>
      </c>
      <c r="I45">
        <v>12</v>
      </c>
      <c r="J45">
        <v>10</v>
      </c>
      <c r="K45">
        <v>42.5</v>
      </c>
      <c r="L45">
        <v>50</v>
      </c>
      <c r="M45">
        <v>10</v>
      </c>
      <c r="N45">
        <v>47.5</v>
      </c>
      <c r="P45">
        <v>50</v>
      </c>
      <c r="Q45">
        <f>43+1/3</f>
        <v>43.333333333333336</v>
      </c>
      <c r="R45">
        <v>57.5</v>
      </c>
      <c r="S45">
        <v>19.5</v>
      </c>
      <c r="T45">
        <f>R45+S45</f>
        <v>77</v>
      </c>
      <c r="Y45" s="3">
        <f t="shared" si="0"/>
        <v>0.82499999999999996</v>
      </c>
      <c r="Z45" s="3">
        <f>+(C45+K45+L45+N45+P45+Q45)/6*0.02</f>
        <v>0.94444444444444442</v>
      </c>
      <c r="AA45" s="3">
        <f>(+E45+I45+M45)/(E$1+I$1+M$1)</f>
        <v>1</v>
      </c>
      <c r="AB45" s="3">
        <f>T45/100</f>
        <v>0.77</v>
      </c>
      <c r="AC45" s="3">
        <f>(Y45*Y$1+Z45*Z$1+AA45*AA$1+AB45*AB$1)/0.8</f>
        <v>0.88145833333333334</v>
      </c>
    </row>
    <row r="46" spans="1:29">
      <c r="A46">
        <v>80119</v>
      </c>
      <c r="C46">
        <v>50</v>
      </c>
      <c r="E46">
        <v>10</v>
      </c>
      <c r="F46">
        <v>10</v>
      </c>
      <c r="H46">
        <v>98</v>
      </c>
      <c r="I46">
        <v>12</v>
      </c>
      <c r="J46">
        <v>10</v>
      </c>
      <c r="K46">
        <v>43.5</v>
      </c>
      <c r="L46">
        <v>50</v>
      </c>
      <c r="M46">
        <v>10</v>
      </c>
      <c r="N46">
        <v>46.5</v>
      </c>
      <c r="P46">
        <v>50</v>
      </c>
      <c r="Q46">
        <f>36+2/3</f>
        <v>36.666666666666664</v>
      </c>
      <c r="R46">
        <v>75</v>
      </c>
      <c r="S46">
        <v>18.5</v>
      </c>
      <c r="T46">
        <f>R46+S46</f>
        <v>93.5</v>
      </c>
      <c r="Y46" s="3">
        <f t="shared" si="0"/>
        <v>0.98333333333333328</v>
      </c>
      <c r="Z46" s="3">
        <f>+(C46+K46+L46+N46+P46+Q46)/6*0.02</f>
        <v>0.92222222222222228</v>
      </c>
      <c r="AA46" s="3">
        <f>(+E46+I46+M46)/(E$1+I$1+M$1)</f>
        <v>1</v>
      </c>
      <c r="AB46" s="3">
        <f>T46/100</f>
        <v>0.93500000000000005</v>
      </c>
      <c r="AC46" s="3">
        <f>(Y46*Y$1+Z46*Z$1+AA46*AA$1+AB46*AB$1)/0.8</f>
        <v>0.95895833333333347</v>
      </c>
    </row>
    <row r="47" spans="1:29">
      <c r="A47">
        <v>80126</v>
      </c>
      <c r="C47">
        <v>50</v>
      </c>
      <c r="E47">
        <v>10</v>
      </c>
      <c r="F47">
        <v>10</v>
      </c>
      <c r="H47">
        <v>97</v>
      </c>
      <c r="I47">
        <v>12</v>
      </c>
      <c r="J47">
        <v>10</v>
      </c>
      <c r="K47">
        <v>46</v>
      </c>
      <c r="L47">
        <v>50</v>
      </c>
      <c r="M47">
        <v>10</v>
      </c>
      <c r="N47">
        <v>50</v>
      </c>
      <c r="P47">
        <v>50</v>
      </c>
      <c r="Q47">
        <f>46+2/3</f>
        <v>46.666666666666664</v>
      </c>
      <c r="R47">
        <v>72.5</v>
      </c>
      <c r="S47">
        <v>18.5</v>
      </c>
      <c r="T47">
        <f>R47+S47</f>
        <v>91</v>
      </c>
      <c r="Y47" s="3">
        <f t="shared" si="0"/>
        <v>0.97499999999999998</v>
      </c>
      <c r="Z47" s="3">
        <f>+(C47+K47+L47+N47+P47+Q47)/6*0.02</f>
        <v>0.97555555555555562</v>
      </c>
      <c r="AA47" s="3">
        <f>(+E47+I47+M47)/(E$1+I$1+M$1)</f>
        <v>1</v>
      </c>
      <c r="AB47" s="3">
        <f>T47/100</f>
        <v>0.91</v>
      </c>
      <c r="AC47" s="3">
        <f>(Y47*Y$1+Z47*Z$1+AA47*AA$1+AB47*AB$1)/0.8</f>
        <v>0.95854166666666663</v>
      </c>
    </row>
    <row r="48" spans="1:29">
      <c r="A48">
        <v>80137</v>
      </c>
      <c r="C48">
        <v>50</v>
      </c>
      <c r="E48">
        <v>10</v>
      </c>
      <c r="F48">
        <v>10</v>
      </c>
      <c r="H48">
        <v>95</v>
      </c>
      <c r="I48">
        <v>12</v>
      </c>
      <c r="J48">
        <v>10</v>
      </c>
      <c r="K48">
        <v>50</v>
      </c>
      <c r="L48">
        <v>50</v>
      </c>
      <c r="M48">
        <v>10</v>
      </c>
      <c r="N48">
        <v>50</v>
      </c>
      <c r="P48">
        <v>50</v>
      </c>
      <c r="Q48">
        <v>40</v>
      </c>
      <c r="R48">
        <v>82.5</v>
      </c>
      <c r="S48">
        <v>21.5</v>
      </c>
      <c r="T48">
        <f>R48+S48</f>
        <v>104</v>
      </c>
      <c r="Y48" s="3">
        <f t="shared" si="0"/>
        <v>0.95833333333333337</v>
      </c>
      <c r="Z48" s="3">
        <f>+(C48+K48+L48+N48+P48+Q48)/6*0.02</f>
        <v>0.96666666666666679</v>
      </c>
      <c r="AA48" s="3">
        <f>(+E48+I48+M48)/(E$1+I$1+M$1)</f>
        <v>1</v>
      </c>
      <c r="AB48" s="3">
        <f>T48/100</f>
        <v>1.04</v>
      </c>
      <c r="AC48" s="3">
        <f>(Y48*Y$1+Z48*Z$1+AA48*AA$1+AB48*AB$1)/0.8</f>
        <v>1.0035416666666666</v>
      </c>
    </row>
    <row r="49" spans="1:29">
      <c r="A49">
        <v>80148</v>
      </c>
      <c r="C49">
        <v>50</v>
      </c>
      <c r="E49">
        <v>10</v>
      </c>
      <c r="F49">
        <v>10</v>
      </c>
      <c r="H49">
        <v>100</v>
      </c>
      <c r="I49">
        <v>10</v>
      </c>
      <c r="J49">
        <v>10</v>
      </c>
      <c r="K49">
        <v>48</v>
      </c>
      <c r="L49">
        <v>50</v>
      </c>
      <c r="M49">
        <v>10</v>
      </c>
      <c r="N49">
        <v>43</v>
      </c>
      <c r="P49">
        <v>50</v>
      </c>
      <c r="Q49">
        <f>43+1/3</f>
        <v>43.333333333333336</v>
      </c>
      <c r="R49">
        <v>75</v>
      </c>
      <c r="S49">
        <v>19.5</v>
      </c>
      <c r="T49">
        <f>R49+S49</f>
        <v>94.5</v>
      </c>
      <c r="Y49" s="3">
        <f t="shared" si="0"/>
        <v>1</v>
      </c>
      <c r="Z49" s="3">
        <f>+(C49+K49+L49+N49+P49+Q49)/6*0.02</f>
        <v>0.94777777777777772</v>
      </c>
      <c r="AA49" s="3">
        <f>(+E49+I49+M49)/(E$1+I$1+M$1)</f>
        <v>0.9375</v>
      </c>
      <c r="AB49" s="3">
        <f>T49/100</f>
        <v>0.94499999999999995</v>
      </c>
      <c r="AC49" s="3">
        <f>(Y49*Y$1+Z49*Z$1+AA49*AA$1+AB49*AB$1)/0.8</f>
        <v>0.95005208333333324</v>
      </c>
    </row>
    <row r="50" spans="1:29">
      <c r="A50">
        <v>80226</v>
      </c>
      <c r="C50">
        <v>50</v>
      </c>
      <c r="E50">
        <v>10</v>
      </c>
      <c r="F50">
        <v>10</v>
      </c>
      <c r="H50">
        <v>90</v>
      </c>
      <c r="I50">
        <v>12</v>
      </c>
      <c r="J50">
        <v>10</v>
      </c>
      <c r="K50">
        <v>39</v>
      </c>
      <c r="L50">
        <v>50</v>
      </c>
      <c r="M50">
        <v>10</v>
      </c>
      <c r="N50">
        <v>40.5</v>
      </c>
      <c r="P50">
        <v>50</v>
      </c>
      <c r="Q50">
        <f>26+2/3</f>
        <v>26.666666666666668</v>
      </c>
      <c r="R50">
        <v>50</v>
      </c>
      <c r="S50">
        <v>18</v>
      </c>
      <c r="T50">
        <f>R50+S50</f>
        <v>68</v>
      </c>
      <c r="Y50" s="3">
        <f t="shared" si="0"/>
        <v>0.91666666666666663</v>
      </c>
      <c r="Z50" s="3">
        <f>+(C50+K50+L50+N50+P50+Q50)/6*0.02</f>
        <v>0.85388888888888903</v>
      </c>
      <c r="AA50" s="3">
        <f>(+E50+I50+M50)/(E$1+I$1+M$1)</f>
        <v>1</v>
      </c>
      <c r="AB50" s="3">
        <f>T50/100</f>
        <v>0.68</v>
      </c>
      <c r="AC50" s="3">
        <f>(Y50*Y$1+Z50*Z$1+AA50*AA$1+AB50*AB$1)/0.8</f>
        <v>0.84218750000000009</v>
      </c>
    </row>
    <row r="51" spans="1:29">
      <c r="A51">
        <v>80228</v>
      </c>
      <c r="C51">
        <v>50</v>
      </c>
      <c r="E51">
        <v>10</v>
      </c>
      <c r="F51">
        <v>10</v>
      </c>
      <c r="H51">
        <v>91</v>
      </c>
      <c r="I51">
        <v>12</v>
      </c>
      <c r="J51">
        <v>10</v>
      </c>
      <c r="K51">
        <v>46.5</v>
      </c>
      <c r="L51">
        <v>50</v>
      </c>
      <c r="M51">
        <v>10</v>
      </c>
      <c r="N51">
        <v>47.5</v>
      </c>
      <c r="P51">
        <v>50</v>
      </c>
      <c r="Q51">
        <f>26+2/3</f>
        <v>26.666666666666668</v>
      </c>
      <c r="R51">
        <v>63.5</v>
      </c>
      <c r="S51">
        <v>16</v>
      </c>
      <c r="T51">
        <f>R51+S51</f>
        <v>79.5</v>
      </c>
      <c r="Y51" s="3">
        <f t="shared" si="0"/>
        <v>0.92500000000000004</v>
      </c>
      <c r="Z51" s="3">
        <f>+(C51+K51+L51+N51+P51+Q51)/6*0.02</f>
        <v>0.90222222222222226</v>
      </c>
      <c r="AA51" s="3">
        <f>(+E51+I51+M51)/(E$1+I$1+M$1)</f>
        <v>1</v>
      </c>
      <c r="AB51" s="3">
        <f>T51/100</f>
        <v>0.79500000000000004</v>
      </c>
      <c r="AC51" s="3">
        <f>(Y51*Y$1+Z51*Z$1+AA51*AA$1+AB51*AB$1)/0.8</f>
        <v>0.89541666666666653</v>
      </c>
    </row>
    <row r="52" spans="1:29">
      <c r="A52">
        <v>80270</v>
      </c>
      <c r="C52">
        <v>50</v>
      </c>
      <c r="E52">
        <v>10</v>
      </c>
      <c r="F52">
        <v>10</v>
      </c>
      <c r="H52">
        <v>95</v>
      </c>
      <c r="I52">
        <v>12</v>
      </c>
      <c r="J52">
        <v>10</v>
      </c>
      <c r="K52">
        <v>44.5</v>
      </c>
      <c r="L52">
        <v>50</v>
      </c>
      <c r="M52">
        <v>10</v>
      </c>
      <c r="N52">
        <v>39.5</v>
      </c>
      <c r="P52">
        <v>50</v>
      </c>
      <c r="Q52">
        <v>40</v>
      </c>
      <c r="R52">
        <v>72.5</v>
      </c>
      <c r="S52">
        <v>20.5</v>
      </c>
      <c r="T52">
        <f>R52+S52</f>
        <v>93</v>
      </c>
      <c r="Y52" s="3">
        <f t="shared" si="0"/>
        <v>0.95833333333333337</v>
      </c>
      <c r="Z52" s="3">
        <f>+(C52+K52+L52+N52+P52+Q52)/6*0.02</f>
        <v>0.91333333333333333</v>
      </c>
      <c r="AA52" s="3">
        <f>(+E52+I52+M52)/(E$1+I$1+M$1)</f>
        <v>1</v>
      </c>
      <c r="AB52" s="3">
        <f>T52/100</f>
        <v>0.93</v>
      </c>
      <c r="AC52" s="3">
        <f>(Y52*Y$1+Z52*Z$1+AA52*AA$1+AB52*AB$1)/0.8</f>
        <v>0.95229166666666665</v>
      </c>
    </row>
    <row r="53" spans="1:29">
      <c r="A53">
        <v>80538</v>
      </c>
      <c r="C53">
        <v>50</v>
      </c>
      <c r="E53">
        <v>10</v>
      </c>
      <c r="F53">
        <v>10</v>
      </c>
      <c r="H53">
        <v>100</v>
      </c>
      <c r="I53">
        <v>10</v>
      </c>
      <c r="J53">
        <v>10</v>
      </c>
      <c r="K53">
        <v>44</v>
      </c>
      <c r="L53">
        <v>50</v>
      </c>
      <c r="M53">
        <v>10</v>
      </c>
      <c r="N53">
        <v>46.5</v>
      </c>
      <c r="P53">
        <v>50</v>
      </c>
      <c r="Q53">
        <f>43+1/3</f>
        <v>43.333333333333336</v>
      </c>
      <c r="R53">
        <v>74.5</v>
      </c>
      <c r="S53">
        <v>17</v>
      </c>
      <c r="T53">
        <f>R53+S53</f>
        <v>91.5</v>
      </c>
      <c r="Y53" s="3">
        <f t="shared" si="0"/>
        <v>1</v>
      </c>
      <c r="Z53" s="3">
        <f>+(C53+K53+L53+N53+P53+Q53)/6*0.02</f>
        <v>0.94611111111111101</v>
      </c>
      <c r="AA53" s="3">
        <f>(+E53+I53+M53)/(E$1+I$1+M$1)</f>
        <v>0.9375</v>
      </c>
      <c r="AB53" s="3">
        <f>T53/100</f>
        <v>0.91500000000000004</v>
      </c>
      <c r="AC53" s="3">
        <f>(Y53*Y$1+Z53*Z$1+AA53*AA$1+AB53*AB$1)/0.8</f>
        <v>0.93848958333333343</v>
      </c>
    </row>
    <row r="54" spans="1:29">
      <c r="A54">
        <v>80542</v>
      </c>
      <c r="C54">
        <v>50</v>
      </c>
      <c r="E54">
        <v>10</v>
      </c>
      <c r="F54">
        <v>10</v>
      </c>
      <c r="H54">
        <v>95</v>
      </c>
      <c r="I54">
        <v>12</v>
      </c>
      <c r="J54">
        <v>10</v>
      </c>
      <c r="K54">
        <v>41.5</v>
      </c>
      <c r="L54">
        <v>50</v>
      </c>
      <c r="M54">
        <v>10</v>
      </c>
      <c r="N54">
        <v>50</v>
      </c>
      <c r="P54">
        <v>50</v>
      </c>
      <c r="Q54">
        <f>46+2/3</f>
        <v>46.666666666666664</v>
      </c>
      <c r="R54">
        <v>60</v>
      </c>
      <c r="S54">
        <v>17.5</v>
      </c>
      <c r="T54">
        <f>R54+S54</f>
        <v>77.5</v>
      </c>
      <c r="Y54" s="3">
        <f t="shared" si="0"/>
        <v>0.95833333333333337</v>
      </c>
      <c r="Z54" s="3">
        <f>+(C54+K54+L54+N54+P54+Q54)/6*0.02</f>
        <v>0.96055555555555561</v>
      </c>
      <c r="AA54" s="3">
        <f>(+E54+I54+M54)/(E$1+I$1+M$1)</f>
        <v>1</v>
      </c>
      <c r="AB54" s="3">
        <f>T54/100</f>
        <v>0.77500000000000002</v>
      </c>
      <c r="AC54" s="3">
        <f>(Y54*Y$1+Z54*Z$1+AA54*AA$1+AB54*AB$1)/0.8</f>
        <v>0.90302083333333338</v>
      </c>
    </row>
    <row r="55" spans="1:29">
      <c r="A55">
        <v>80550</v>
      </c>
      <c r="C55">
        <v>50</v>
      </c>
      <c r="E55">
        <v>10</v>
      </c>
      <c r="F55">
        <v>10</v>
      </c>
      <c r="H55">
        <v>99</v>
      </c>
      <c r="I55">
        <v>12</v>
      </c>
      <c r="J55">
        <v>10</v>
      </c>
      <c r="K55">
        <v>42</v>
      </c>
      <c r="L55">
        <v>50</v>
      </c>
      <c r="M55">
        <v>10</v>
      </c>
      <c r="N55">
        <v>46.5</v>
      </c>
      <c r="P55">
        <v>50</v>
      </c>
      <c r="Q55">
        <f>36+2/3</f>
        <v>36.666666666666664</v>
      </c>
      <c r="R55">
        <v>57.5</v>
      </c>
      <c r="S55">
        <v>18</v>
      </c>
      <c r="T55">
        <f>R55+S55</f>
        <v>75.5</v>
      </c>
      <c r="Y55" s="3">
        <f t="shared" si="0"/>
        <v>0.9916666666666667</v>
      </c>
      <c r="Z55" s="3">
        <f>+(C55+K55+L55+N55+P55+Q55)/6*0.02</f>
        <v>0.91722222222222227</v>
      </c>
      <c r="AA55" s="3">
        <f>(+E55+I55+M55)/(E$1+I$1+M$1)</f>
        <v>1</v>
      </c>
      <c r="AB55" s="3">
        <f>T55/100</f>
        <v>0.755</v>
      </c>
      <c r="AC55" s="3">
        <f>(Y55*Y$1+Z55*Z$1+AA55*AA$1+AB55*AB$1)/0.8</f>
        <v>0.89156249999999992</v>
      </c>
    </row>
    <row r="56" spans="1:29">
      <c r="A56">
        <v>80634</v>
      </c>
      <c r="C56">
        <v>50</v>
      </c>
      <c r="E56">
        <v>10</v>
      </c>
      <c r="F56">
        <v>10</v>
      </c>
      <c r="H56">
        <v>100</v>
      </c>
      <c r="I56">
        <v>12</v>
      </c>
      <c r="K56">
        <v>41</v>
      </c>
      <c r="L56">
        <v>50</v>
      </c>
      <c r="M56">
        <v>10</v>
      </c>
      <c r="N56">
        <v>50</v>
      </c>
      <c r="P56">
        <v>50</v>
      </c>
      <c r="Q56">
        <f>26+2/3</f>
        <v>26.666666666666668</v>
      </c>
      <c r="R56">
        <v>65</v>
      </c>
      <c r="S56">
        <v>10.5</v>
      </c>
      <c r="T56">
        <f>R56+S56</f>
        <v>75.5</v>
      </c>
      <c r="Y56" s="3">
        <f t="shared" si="0"/>
        <v>0.91666666666666663</v>
      </c>
      <c r="Z56" s="3">
        <f>+(C56+K56+L56+N56+P56+Q56)/6*0.02</f>
        <v>0.89222222222222225</v>
      </c>
      <c r="AA56" s="3">
        <f>(+E56+I56+M56)/(E$1+I$1+M$1)</f>
        <v>1</v>
      </c>
      <c r="AB56" s="3">
        <f>T56/100</f>
        <v>0.755</v>
      </c>
      <c r="AC56" s="3">
        <f>(Y56*Y$1+Z56*Z$1+AA56*AA$1+AB56*AB$1)/0.8</f>
        <v>0.87749999999999995</v>
      </c>
    </row>
    <row r="57" spans="1:29">
      <c r="A57">
        <v>84390</v>
      </c>
      <c r="C57">
        <v>50</v>
      </c>
      <c r="E57">
        <v>10</v>
      </c>
      <c r="F57">
        <v>10</v>
      </c>
      <c r="H57">
        <v>93</v>
      </c>
      <c r="I57">
        <v>12</v>
      </c>
      <c r="J57">
        <v>10</v>
      </c>
      <c r="K57">
        <v>48.5</v>
      </c>
      <c r="L57">
        <v>50</v>
      </c>
      <c r="M57">
        <v>10</v>
      </c>
      <c r="N57">
        <v>50</v>
      </c>
      <c r="P57">
        <v>50</v>
      </c>
      <c r="Q57">
        <f>33+1/3</f>
        <v>33.333333333333336</v>
      </c>
      <c r="R57">
        <v>75</v>
      </c>
      <c r="S57">
        <v>19.5</v>
      </c>
      <c r="T57">
        <f>R57+S57</f>
        <v>94.5</v>
      </c>
      <c r="Y57" s="3">
        <f t="shared" si="0"/>
        <v>0.94166666666666665</v>
      </c>
      <c r="Z57" s="3">
        <f>+(C57+K57+L57+N57+P57+Q57)/6*0.02</f>
        <v>0.93944444444444442</v>
      </c>
      <c r="AA57" s="3">
        <f>(+E57+I57+M57)/(E$1+I$1+M$1)</f>
        <v>1</v>
      </c>
      <c r="AB57" s="3">
        <f>T57/100</f>
        <v>0.94499999999999995</v>
      </c>
      <c r="AC57" s="3">
        <f>(Y57*Y$1+Z57*Z$1+AA57*AA$1+AB57*AB$1)/0.8</f>
        <v>0.96072916666666652</v>
      </c>
    </row>
    <row r="58" spans="1:29">
      <c r="A58">
        <v>85718</v>
      </c>
      <c r="C58">
        <v>50</v>
      </c>
      <c r="E58">
        <v>10</v>
      </c>
      <c r="F58">
        <v>10</v>
      </c>
      <c r="H58">
        <v>93</v>
      </c>
      <c r="I58">
        <v>12</v>
      </c>
      <c r="J58">
        <v>10</v>
      </c>
      <c r="K58">
        <v>48.5</v>
      </c>
      <c r="L58">
        <v>50</v>
      </c>
      <c r="M58">
        <v>10</v>
      </c>
      <c r="N58">
        <v>42.5</v>
      </c>
      <c r="P58">
        <v>50</v>
      </c>
      <c r="Q58">
        <f>26+2/3</f>
        <v>26.666666666666668</v>
      </c>
      <c r="R58">
        <v>72</v>
      </c>
      <c r="S58">
        <v>22</v>
      </c>
      <c r="T58">
        <f>R58+S58</f>
        <v>94</v>
      </c>
      <c r="Y58" s="3">
        <f t="shared" si="0"/>
        <v>0.94166666666666665</v>
      </c>
      <c r="Z58" s="3">
        <f>+(C58+K58+L58+N58+P58+Q58)/6*0.02</f>
        <v>0.89222222222222225</v>
      </c>
      <c r="AA58" s="3">
        <f>(+E58+I58+M58)/(E$1+I$1+M$1)</f>
        <v>1</v>
      </c>
      <c r="AB58" s="3">
        <f>T58/100</f>
        <v>0.94</v>
      </c>
      <c r="AC58" s="3">
        <f>(Y58*Y$1+Z58*Z$1+AA58*AA$1+AB58*AB$1)/0.8</f>
        <v>0.95</v>
      </c>
    </row>
    <row r="59" spans="1:29">
      <c r="A59">
        <v>86753</v>
      </c>
      <c r="C59">
        <v>50</v>
      </c>
      <c r="E59">
        <v>10</v>
      </c>
      <c r="F59">
        <v>10</v>
      </c>
      <c r="H59">
        <v>99</v>
      </c>
      <c r="I59">
        <v>10</v>
      </c>
      <c r="K59">
        <v>42.5</v>
      </c>
      <c r="L59">
        <v>50</v>
      </c>
      <c r="M59">
        <v>10</v>
      </c>
      <c r="N59">
        <v>46.5</v>
      </c>
      <c r="P59">
        <v>50</v>
      </c>
      <c r="Q59">
        <f>46+2/3</f>
        <v>46.666666666666664</v>
      </c>
      <c r="R59">
        <v>65</v>
      </c>
      <c r="S59">
        <v>19.5</v>
      </c>
      <c r="T59">
        <f>R59+S59</f>
        <v>84.5</v>
      </c>
      <c r="Y59" s="3">
        <f t="shared" si="0"/>
        <v>0.90833333333333333</v>
      </c>
      <c r="Z59" s="3">
        <f>+(C59+K59+L59+N59+P59+Q59)/6*0.02</f>
        <v>0.9522222222222223</v>
      </c>
      <c r="AA59" s="3">
        <f>(+E59+I59+M59)/(E$1+I$1+M$1)</f>
        <v>0.9375</v>
      </c>
      <c r="AB59" s="3">
        <f>T59/100</f>
        <v>0.84499999999999997</v>
      </c>
      <c r="AC59" s="3">
        <f>(Y59*Y$1+Z59*Z$1+AA59*AA$1+AB59*AB$1)/0.8</f>
        <v>0.90192708333333338</v>
      </c>
    </row>
    <row r="60" spans="1:29">
      <c r="A60">
        <v>87452</v>
      </c>
      <c r="C60">
        <v>50</v>
      </c>
      <c r="E60">
        <v>10</v>
      </c>
      <c r="F60">
        <v>10</v>
      </c>
      <c r="H60">
        <v>92</v>
      </c>
      <c r="I60">
        <v>12</v>
      </c>
      <c r="J60">
        <v>10</v>
      </c>
      <c r="K60">
        <v>44.5</v>
      </c>
      <c r="L60">
        <v>50</v>
      </c>
      <c r="M60">
        <v>10</v>
      </c>
      <c r="N60">
        <v>43</v>
      </c>
      <c r="P60">
        <v>50</v>
      </c>
      <c r="Q60">
        <f>33+1/3</f>
        <v>33.333333333333336</v>
      </c>
      <c r="R60">
        <v>50</v>
      </c>
      <c r="S60">
        <v>20.5</v>
      </c>
      <c r="T60">
        <f>R60+S60</f>
        <v>70.5</v>
      </c>
      <c r="Y60" s="3">
        <f t="shared" si="0"/>
        <v>0.93333333333333335</v>
      </c>
      <c r="Z60" s="3">
        <f>+(C60+K60+L60+N60+P60+Q60)/6*0.02</f>
        <v>0.90277777777777768</v>
      </c>
      <c r="AA60" s="3">
        <f>(+E60+I60+M60)/(E$1+I$1+M$1)</f>
        <v>1</v>
      </c>
      <c r="AB60" s="3">
        <f>T60/100</f>
        <v>0.70499999999999996</v>
      </c>
      <c r="AC60" s="3">
        <f>(Y60*Y$1+Z60*Z$1+AA60*AA$1+AB60*AB$1)/0.8</f>
        <v>0.86281249999999998</v>
      </c>
    </row>
    <row r="61" spans="1:29">
      <c r="A61">
        <v>88980</v>
      </c>
      <c r="C61">
        <v>50</v>
      </c>
      <c r="E61">
        <v>0</v>
      </c>
      <c r="F61">
        <v>0</v>
      </c>
      <c r="H61">
        <v>67</v>
      </c>
      <c r="I61">
        <v>12</v>
      </c>
      <c r="J61">
        <v>10</v>
      </c>
      <c r="K61">
        <v>35</v>
      </c>
      <c r="L61">
        <v>50</v>
      </c>
      <c r="M61">
        <v>10</v>
      </c>
      <c r="N61">
        <v>43</v>
      </c>
      <c r="P61">
        <v>50</v>
      </c>
      <c r="Q61">
        <f>43+1/3</f>
        <v>43.333333333333336</v>
      </c>
      <c r="R61">
        <v>65</v>
      </c>
      <c r="S61">
        <v>17.5</v>
      </c>
      <c r="T61">
        <f>R61+S61</f>
        <v>82.5</v>
      </c>
      <c r="Y61" s="3">
        <f t="shared" si="0"/>
        <v>0.64166666666666672</v>
      </c>
      <c r="Z61" s="3">
        <f>+(C61+K61+L61+N61+P61+Q61)/6*0.02</f>
        <v>0.9044444444444445</v>
      </c>
      <c r="AA61" s="3">
        <f>(+E61+I61+M61)/(E$1+I$1+M$1)</f>
        <v>0.6875</v>
      </c>
      <c r="AB61" s="3">
        <f>T61/100</f>
        <v>0.82499999999999996</v>
      </c>
      <c r="AC61" s="3">
        <f>(Y61*Y$1+Z61*Z$1+AA61*AA$1+AB61*AB$1)/0.8</f>
        <v>0.77401041666666648</v>
      </c>
    </row>
    <row r="62" spans="1:29">
      <c r="A62">
        <v>89540</v>
      </c>
      <c r="C62">
        <v>50</v>
      </c>
      <c r="E62">
        <v>10</v>
      </c>
      <c r="F62">
        <v>10</v>
      </c>
      <c r="H62" s="4"/>
      <c r="I62">
        <v>12</v>
      </c>
      <c r="J62">
        <v>10</v>
      </c>
      <c r="K62">
        <v>36.5</v>
      </c>
      <c r="L62">
        <v>50</v>
      </c>
      <c r="M62">
        <v>10</v>
      </c>
      <c r="N62">
        <v>50</v>
      </c>
      <c r="P62">
        <v>50</v>
      </c>
      <c r="Q62">
        <f>26+2/3</f>
        <v>26.666666666666668</v>
      </c>
      <c r="R62">
        <v>52.5</v>
      </c>
      <c r="S62">
        <v>15</v>
      </c>
      <c r="T62">
        <f>R62+S62</f>
        <v>67.5</v>
      </c>
      <c r="Y62" s="3">
        <f t="shared" si="0"/>
        <v>0.16666666666666666</v>
      </c>
      <c r="Z62" s="3">
        <f>+(C62+K62+L62+N62+P62+Q62)/6*0.02</f>
        <v>0.87722222222222235</v>
      </c>
      <c r="AA62" s="3">
        <f>(+E62+I62+M62)/(E$1+I$1+M$1)</f>
        <v>1</v>
      </c>
      <c r="AB62" s="3">
        <f>T62/100</f>
        <v>0.67500000000000004</v>
      </c>
      <c r="AC62" s="3">
        <f>(Y62*Y$1+Z62*Z$1+AA62*AA$1+AB62*AB$1)/0.8</f>
        <v>0.75093749999999992</v>
      </c>
    </row>
    <row r="63" spans="1:29">
      <c r="A63">
        <v>98421</v>
      </c>
      <c r="C63">
        <v>50</v>
      </c>
      <c r="E63">
        <v>0</v>
      </c>
      <c r="F63">
        <v>10</v>
      </c>
      <c r="H63">
        <v>96</v>
      </c>
      <c r="J63">
        <v>10</v>
      </c>
      <c r="K63">
        <v>44.5</v>
      </c>
      <c r="L63">
        <v>50</v>
      </c>
      <c r="M63">
        <v>10</v>
      </c>
      <c r="N63">
        <v>46.5</v>
      </c>
      <c r="P63">
        <v>50</v>
      </c>
      <c r="Q63">
        <f>33+1/3</f>
        <v>33.333333333333336</v>
      </c>
      <c r="R63">
        <v>67.5</v>
      </c>
      <c r="S63">
        <v>21.5</v>
      </c>
      <c r="T63">
        <f>R63+S63</f>
        <v>89</v>
      </c>
      <c r="Y63" s="3">
        <f t="shared" si="0"/>
        <v>0.96666666666666667</v>
      </c>
      <c r="Z63" s="3">
        <f>+(C63+K63+L63+N63+P63+Q63)/6*0.02</f>
        <v>0.91444444444444439</v>
      </c>
      <c r="AA63" s="3">
        <f>(+E63+I63+M63)/(E$1+I$1+M$1)</f>
        <v>0.3125</v>
      </c>
      <c r="AB63" s="3">
        <f>T63/100</f>
        <v>0.89</v>
      </c>
      <c r="AC63" s="3">
        <f>(Y63*Y$1+Z63*Z$1+AA63*AA$1+AB63*AB$1)/0.8</f>
        <v>0.72369791666666661</v>
      </c>
    </row>
    <row r="64" spans="1:29">
      <c r="C64">
        <v>50</v>
      </c>
      <c r="F64">
        <v>10</v>
      </c>
      <c r="H64">
        <v>92</v>
      </c>
      <c r="J64">
        <v>10</v>
      </c>
      <c r="M64">
        <v>10</v>
      </c>
      <c r="N64">
        <v>29</v>
      </c>
      <c r="P64">
        <v>50</v>
      </c>
      <c r="Q64">
        <f>26+2/3</f>
        <v>26.666666666666668</v>
      </c>
      <c r="R64">
        <v>50</v>
      </c>
      <c r="T64">
        <f>R64+S64</f>
        <v>50</v>
      </c>
      <c r="Y64" s="3">
        <f t="shared" si="0"/>
        <v>0.93333333333333335</v>
      </c>
      <c r="Z64" s="3">
        <f>+(C64+K64+L64+N64+P64+Q64)/6*0.02</f>
        <v>0.51888888888888884</v>
      </c>
      <c r="AA64" s="3">
        <f>(+E64+I64+M64)/(E$1+I$1+M$1)</f>
        <v>0.3125</v>
      </c>
      <c r="AB64" s="3">
        <f>T64/100</f>
        <v>0.5</v>
      </c>
      <c r="AC64" s="3">
        <f>(Y64*Y$1+Z64*Z$1+AA64*AA$1+AB64*AB$1)/0.8</f>
        <v>0.49911458333333331</v>
      </c>
    </row>
    <row r="65" spans="3:29">
      <c r="E65">
        <v>10</v>
      </c>
      <c r="H65" s="4"/>
      <c r="J65">
        <v>10</v>
      </c>
      <c r="K65">
        <v>33</v>
      </c>
      <c r="L65">
        <v>50</v>
      </c>
      <c r="M65">
        <v>10</v>
      </c>
      <c r="P65">
        <v>50</v>
      </c>
      <c r="Q65">
        <f>23+1/3</f>
        <v>23.333333333333332</v>
      </c>
      <c r="R65">
        <v>75</v>
      </c>
      <c r="S65">
        <v>9</v>
      </c>
      <c r="T65">
        <f>R65+S65</f>
        <v>84</v>
      </c>
      <c r="Y65" s="3">
        <f t="shared" si="0"/>
        <v>8.3333333333333329E-2</v>
      </c>
      <c r="Z65" s="3">
        <f>+(C65+K65+L65+N65+P65+Q65)/6*0.02</f>
        <v>0.52111111111111119</v>
      </c>
      <c r="AA65" s="3">
        <f>(+E65+I65+M65)/(E$1+I$1+M$1)</f>
        <v>0.625</v>
      </c>
      <c r="AB65" s="3">
        <f>T65/100</f>
        <v>0.84</v>
      </c>
      <c r="AC65" s="3">
        <f>(Y65*Y$1+Z65*Z$1+AA65*AA$1+AB65*AB$1)/0.8</f>
        <v>0.61843749999999997</v>
      </c>
    </row>
    <row r="68" spans="3:29">
      <c r="C68">
        <f>AVERAGE(C3:C66)</f>
        <v>50</v>
      </c>
      <c r="D68" t="e">
        <f t="shared" ref="D68:N68" si="1">AVERAGE(D3:D66)</f>
        <v>#DIV/0!</v>
      </c>
      <c r="E68">
        <f t="shared" si="1"/>
        <v>9.1803278688524586</v>
      </c>
      <c r="F68">
        <f t="shared" si="1"/>
        <v>9.8387096774193541</v>
      </c>
      <c r="G68" t="e">
        <f t="shared" si="1"/>
        <v>#DIV/0!</v>
      </c>
      <c r="H68">
        <f t="shared" si="1"/>
        <v>87.573770491803273</v>
      </c>
      <c r="I68">
        <f t="shared" si="1"/>
        <v>11.389830508474576</v>
      </c>
      <c r="J68">
        <f t="shared" si="1"/>
        <v>9.9056603773584904</v>
      </c>
      <c r="K68">
        <f t="shared" si="1"/>
        <v>41.403225806451616</v>
      </c>
      <c r="L68">
        <f t="shared" si="1"/>
        <v>48.387096774193552</v>
      </c>
      <c r="M68">
        <f t="shared" si="1"/>
        <v>9.8387096774193541</v>
      </c>
      <c r="N68">
        <f t="shared" si="1"/>
        <v>43.383333333333333</v>
      </c>
      <c r="Q68">
        <f>AVERAGE(Q3:Q66)</f>
        <v>36.075268817204311</v>
      </c>
      <c r="R68">
        <f>AVERAGE(R3:R66)</f>
        <v>63.055555555555557</v>
      </c>
      <c r="S68">
        <f>AVERAGE(S3:S66)</f>
        <v>16.95967741935484</v>
      </c>
      <c r="T68">
        <f>AVERAGE(T3:T66)</f>
        <v>79.746031746031747</v>
      </c>
      <c r="AC68" s="3">
        <f>AVERAGE(AC3:AC66)</f>
        <v>0.85542576058201047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Wendy</cp:lastModifiedBy>
  <dcterms:created xsi:type="dcterms:W3CDTF">2015-09-30T05:16:49Z</dcterms:created>
  <dcterms:modified xsi:type="dcterms:W3CDTF">2015-09-30T05:20:43Z</dcterms:modified>
</cp:coreProperties>
</file>