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5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O69" i="1"/>
  <c r="BP69"/>
  <c r="BQ69"/>
  <c r="BR69"/>
  <c r="BN69"/>
  <c r="BP27"/>
  <c r="BO27"/>
  <c r="BN27"/>
  <c r="AM27"/>
  <c r="BQ27" s="1"/>
  <c r="BP64"/>
  <c r="BO64"/>
  <c r="BN64"/>
  <c r="AM64"/>
  <c r="BQ64" s="1"/>
  <c r="BP31"/>
  <c r="BO31"/>
  <c r="BN31"/>
  <c r="AM31"/>
  <c r="BQ31" s="1"/>
  <c r="BP23"/>
  <c r="BO23"/>
  <c r="BN23"/>
  <c r="AM23"/>
  <c r="BQ23" s="1"/>
  <c r="BP61"/>
  <c r="BO61"/>
  <c r="BN61"/>
  <c r="AM61"/>
  <c r="BQ61" s="1"/>
  <c r="BP56"/>
  <c r="BO56"/>
  <c r="BN56"/>
  <c r="AM56"/>
  <c r="BQ56" s="1"/>
  <c r="BR56" s="1"/>
  <c r="BP57"/>
  <c r="BO57"/>
  <c r="BN57"/>
  <c r="AM57"/>
  <c r="BQ57" s="1"/>
  <c r="BR57" s="1"/>
  <c r="BP14"/>
  <c r="BO14"/>
  <c r="BN14"/>
  <c r="AM14"/>
  <c r="BQ14" s="1"/>
  <c r="BR14" s="1"/>
  <c r="BP21"/>
  <c r="BO21"/>
  <c r="BN21"/>
  <c r="AM21"/>
  <c r="BQ21" s="1"/>
  <c r="BR21" s="1"/>
  <c r="BP22"/>
  <c r="BO22"/>
  <c r="BN22"/>
  <c r="AM22"/>
  <c r="BQ22" s="1"/>
  <c r="BR22" s="1"/>
  <c r="BP43"/>
  <c r="BO43"/>
  <c r="BN43"/>
  <c r="AM43"/>
  <c r="BQ43" s="1"/>
  <c r="BR43" s="1"/>
  <c r="R43"/>
  <c r="BP55"/>
  <c r="BO55"/>
  <c r="BN55"/>
  <c r="AM55"/>
  <c r="R55"/>
  <c r="BQ55" s="1"/>
  <c r="BR55" s="1"/>
  <c r="BP50"/>
  <c r="BO50"/>
  <c r="BN50"/>
  <c r="AM50"/>
  <c r="BQ50" s="1"/>
  <c r="BR50" s="1"/>
  <c r="BP42"/>
  <c r="BO42"/>
  <c r="BN42"/>
  <c r="AM42"/>
  <c r="BQ42" s="1"/>
  <c r="BR42" s="1"/>
  <c r="BP28"/>
  <c r="BO28"/>
  <c r="BN28"/>
  <c r="AM28"/>
  <c r="BQ28" s="1"/>
  <c r="BR28" s="1"/>
  <c r="BP13"/>
  <c r="BO13"/>
  <c r="BN13"/>
  <c r="AM13"/>
  <c r="BQ13" s="1"/>
  <c r="BR13" s="1"/>
  <c r="BP17"/>
  <c r="BO17"/>
  <c r="BN17"/>
  <c r="AM17"/>
  <c r="BQ17" s="1"/>
  <c r="BR17" s="1"/>
  <c r="BP39"/>
  <c r="BO39"/>
  <c r="BN39"/>
  <c r="AM39"/>
  <c r="BQ39" s="1"/>
  <c r="BR39" s="1"/>
  <c r="BP7"/>
  <c r="BO7"/>
  <c r="BN7"/>
  <c r="AM7"/>
  <c r="BQ7" s="1"/>
  <c r="BR7" s="1"/>
  <c r="BP40"/>
  <c r="BO40"/>
  <c r="BN40"/>
  <c r="AM40"/>
  <c r="BQ40" s="1"/>
  <c r="BR40" s="1"/>
  <c r="BP49"/>
  <c r="BO49"/>
  <c r="BN49"/>
  <c r="AM49"/>
  <c r="BQ49" s="1"/>
  <c r="BR49" s="1"/>
  <c r="BP20"/>
  <c r="BO20"/>
  <c r="BN20"/>
  <c r="AM20"/>
  <c r="BQ20" s="1"/>
  <c r="BR20" s="1"/>
  <c r="BP37"/>
  <c r="BO37"/>
  <c r="BN37"/>
  <c r="AM37"/>
  <c r="BQ37" s="1"/>
  <c r="BR37" s="1"/>
  <c r="BP5"/>
  <c r="BO5"/>
  <c r="BN5"/>
  <c r="AM5"/>
  <c r="BQ5" s="1"/>
  <c r="BR5" s="1"/>
  <c r="BP62"/>
  <c r="BO62"/>
  <c r="BN62"/>
  <c r="AM62"/>
  <c r="BQ62" s="1"/>
  <c r="BR62" s="1"/>
  <c r="BP30"/>
  <c r="BO30"/>
  <c r="BN30"/>
  <c r="AM30"/>
  <c r="BQ30" s="1"/>
  <c r="BR30" s="1"/>
  <c r="BP47"/>
  <c r="BO47"/>
  <c r="BN47"/>
  <c r="AM47"/>
  <c r="BQ47" s="1"/>
  <c r="BR47" s="1"/>
  <c r="BP65"/>
  <c r="BO65"/>
  <c r="BN65"/>
  <c r="AM65"/>
  <c r="BQ65" s="1"/>
  <c r="BR65" s="1"/>
  <c r="R65"/>
  <c r="BP6"/>
  <c r="BO6"/>
  <c r="BN6"/>
  <c r="AM6"/>
  <c r="BQ6" s="1"/>
  <c r="BP24"/>
  <c r="BO24"/>
  <c r="BN24"/>
  <c r="AM24"/>
  <c r="BQ24" s="1"/>
  <c r="BP53"/>
  <c r="BO53"/>
  <c r="BN53"/>
  <c r="AM53"/>
  <c r="BQ53" s="1"/>
  <c r="BP46"/>
  <c r="BO46"/>
  <c r="BN46"/>
  <c r="AM46"/>
  <c r="BQ46" s="1"/>
  <c r="BP60"/>
  <c r="BO60"/>
  <c r="BN60"/>
  <c r="AM60"/>
  <c r="BQ60" s="1"/>
  <c r="BP2"/>
  <c r="BO2"/>
  <c r="BN2"/>
  <c r="AM2"/>
  <c r="BQ2" s="1"/>
  <c r="BP35"/>
  <c r="BO35"/>
  <c r="BN35"/>
  <c r="AM35"/>
  <c r="BQ35" s="1"/>
  <c r="BP29"/>
  <c r="BO29"/>
  <c r="BN29"/>
  <c r="AM29"/>
  <c r="BQ29" s="1"/>
  <c r="BP34"/>
  <c r="BO34"/>
  <c r="BN34"/>
  <c r="AM34"/>
  <c r="BQ34" s="1"/>
  <c r="BP33"/>
  <c r="BO33"/>
  <c r="BN33"/>
  <c r="AM33"/>
  <c r="BQ33" s="1"/>
  <c r="BP41"/>
  <c r="BO41"/>
  <c r="BN41"/>
  <c r="AM41"/>
  <c r="BQ41" s="1"/>
  <c r="BP26"/>
  <c r="BO26"/>
  <c r="BN26"/>
  <c r="AM26"/>
  <c r="BQ26" s="1"/>
  <c r="BP4"/>
  <c r="BO4"/>
  <c r="BN4"/>
  <c r="AM4"/>
  <c r="BQ4" s="1"/>
  <c r="BP45"/>
  <c r="BO45"/>
  <c r="BN45"/>
  <c r="AM45"/>
  <c r="BQ45" s="1"/>
  <c r="BP10"/>
  <c r="BO10"/>
  <c r="BN10"/>
  <c r="AM10"/>
  <c r="BQ10" s="1"/>
  <c r="BP58"/>
  <c r="BO58"/>
  <c r="BN58"/>
  <c r="AM58"/>
  <c r="BQ58" s="1"/>
  <c r="BP15"/>
  <c r="BO15"/>
  <c r="BN15"/>
  <c r="AM15"/>
  <c r="BQ15" s="1"/>
  <c r="BP44"/>
  <c r="BO44"/>
  <c r="BN44"/>
  <c r="AM44"/>
  <c r="BQ44" s="1"/>
  <c r="BP63"/>
  <c r="BO63"/>
  <c r="BN63"/>
  <c r="AM63"/>
  <c r="BQ63" s="1"/>
  <c r="BP38"/>
  <c r="BO38"/>
  <c r="BN38"/>
  <c r="AM38"/>
  <c r="BQ38" s="1"/>
  <c r="BP52"/>
  <c r="BO52"/>
  <c r="BN52"/>
  <c r="AM52"/>
  <c r="BQ52" s="1"/>
  <c r="BP16"/>
  <c r="BO16"/>
  <c r="BN16"/>
  <c r="AM16"/>
  <c r="BQ16" s="1"/>
  <c r="BP18"/>
  <c r="BO18"/>
  <c r="BN18"/>
  <c r="AM18"/>
  <c r="BQ18" s="1"/>
  <c r="BP54"/>
  <c r="BO54"/>
  <c r="BN54"/>
  <c r="AM54"/>
  <c r="BQ54" s="1"/>
  <c r="BP8"/>
  <c r="BO8"/>
  <c r="BN8"/>
  <c r="AM8"/>
  <c r="BQ8" s="1"/>
  <c r="BR8" s="1"/>
  <c r="BP59"/>
  <c r="BO59"/>
  <c r="BN59"/>
  <c r="AM59"/>
  <c r="BQ59" s="1"/>
  <c r="BR59" s="1"/>
  <c r="BP32"/>
  <c r="BO32"/>
  <c r="BN32"/>
  <c r="AM32"/>
  <c r="BQ32" s="1"/>
  <c r="BR32" s="1"/>
  <c r="BP12"/>
  <c r="BO12"/>
  <c r="BN12"/>
  <c r="AM12"/>
  <c r="BQ12" s="1"/>
  <c r="BR12" s="1"/>
  <c r="BP11"/>
  <c r="BO11"/>
  <c r="BN11"/>
  <c r="AM11"/>
  <c r="BQ11" s="1"/>
  <c r="BR11" s="1"/>
  <c r="BP67"/>
  <c r="BO67"/>
  <c r="BN67"/>
  <c r="AM67"/>
  <c r="BQ67" s="1"/>
  <c r="BR67" s="1"/>
  <c r="BP66"/>
  <c r="BO66"/>
  <c r="BN66"/>
  <c r="AM66"/>
  <c r="BQ66" s="1"/>
  <c r="BR66" s="1"/>
  <c r="BP19"/>
  <c r="BO19"/>
  <c r="BN19"/>
  <c r="AM19"/>
  <c r="BQ19" s="1"/>
  <c r="BR19" s="1"/>
  <c r="BP9"/>
  <c r="BO9"/>
  <c r="BN9"/>
  <c r="AM9"/>
  <c r="BQ9" s="1"/>
  <c r="BR9" s="1"/>
  <c r="BP25"/>
  <c r="BO25"/>
  <c r="BN25"/>
  <c r="AM25"/>
  <c r="BQ25" s="1"/>
  <c r="BR25" s="1"/>
  <c r="BP3"/>
  <c r="BO3"/>
  <c r="BN3"/>
  <c r="AM3"/>
  <c r="BQ3" s="1"/>
  <c r="BR3" s="1"/>
  <c r="BP36"/>
  <c r="BO36"/>
  <c r="BN36"/>
  <c r="AM36"/>
  <c r="BQ36" s="1"/>
  <c r="BR36" s="1"/>
  <c r="BP51"/>
  <c r="BO51"/>
  <c r="BN51"/>
  <c r="AM51"/>
  <c r="BQ51" s="1"/>
  <c r="BR51" s="1"/>
  <c r="BP48"/>
  <c r="BO48"/>
  <c r="BN48"/>
  <c r="AM48"/>
  <c r="BQ48" s="1"/>
  <c r="BR48" s="1"/>
  <c r="BR54" l="1"/>
  <c r="BR18"/>
  <c r="BR16"/>
  <c r="BR52"/>
  <c r="BR38"/>
  <c r="BR61"/>
  <c r="BR23"/>
  <c r="BR31"/>
  <c r="BR64"/>
  <c r="BR27"/>
  <c r="BR63"/>
  <c r="BR44"/>
  <c r="BR15"/>
  <c r="BR58"/>
  <c r="BR10"/>
  <c r="BR45"/>
  <c r="BR4"/>
  <c r="BR26"/>
  <c r="BR41"/>
  <c r="BR33"/>
  <c r="BR34"/>
  <c r="BR29"/>
  <c r="BR35"/>
  <c r="BR2"/>
  <c r="BR60"/>
  <c r="BR46"/>
  <c r="BR53"/>
  <c r="BR24"/>
  <c r="BR6"/>
</calcChain>
</file>

<file path=xl/sharedStrings.xml><?xml version="1.0" encoding="utf-8"?>
<sst xmlns="http://schemas.openxmlformats.org/spreadsheetml/2006/main" count="45" uniqueCount="45">
  <si>
    <t>5 digit #</t>
  </si>
  <si>
    <t>Sound and Music Pre</t>
  </si>
  <si>
    <t>Sound &amp; Wave Basics</t>
  </si>
  <si>
    <t>RQ1</t>
  </si>
  <si>
    <t>MP Intro</t>
  </si>
  <si>
    <t>Q1</t>
  </si>
  <si>
    <t>Generalizing how Music</t>
  </si>
  <si>
    <t>Rec1</t>
  </si>
  <si>
    <t>HW1</t>
  </si>
  <si>
    <t>Quiz2</t>
  </si>
  <si>
    <t>HW2</t>
  </si>
  <si>
    <t>Echo/SONAR</t>
  </si>
  <si>
    <t>Rec2</t>
  </si>
  <si>
    <t>EchoHW</t>
  </si>
  <si>
    <t>HW3</t>
  </si>
  <si>
    <t>Quiz3</t>
  </si>
  <si>
    <t>Rec3</t>
  </si>
  <si>
    <t>E1MC</t>
  </si>
  <si>
    <t>E1SA</t>
  </si>
  <si>
    <t>E1TH</t>
  </si>
  <si>
    <t>16-8WorkBook</t>
  </si>
  <si>
    <t>Rec4</t>
  </si>
  <si>
    <t>HW4</t>
  </si>
  <si>
    <t>Quiz4</t>
  </si>
  <si>
    <t>Rec5</t>
  </si>
  <si>
    <t>Shadows</t>
  </si>
  <si>
    <t>Rec6</t>
  </si>
  <si>
    <t>MirrorHW</t>
  </si>
  <si>
    <t>HW5</t>
  </si>
  <si>
    <t>Rec7</t>
  </si>
  <si>
    <t>Quiz5</t>
  </si>
  <si>
    <t>PinCam</t>
  </si>
  <si>
    <t>Quiz6</t>
  </si>
  <si>
    <t>HW6</t>
  </si>
  <si>
    <t>HowtotellwherethingsTUT</t>
  </si>
  <si>
    <t>E2TH</t>
  </si>
  <si>
    <t>E2 MC</t>
  </si>
  <si>
    <t>E2 total</t>
  </si>
  <si>
    <t>MP Quizzes</t>
  </si>
  <si>
    <t>MP HW</t>
  </si>
  <si>
    <t>HW Avg</t>
  </si>
  <si>
    <t>Q Avg</t>
  </si>
  <si>
    <t>R Avg</t>
  </si>
  <si>
    <t>E Avg</t>
  </si>
  <si>
    <t>E2 LH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</si>
</sst>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664AF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2" fontId="4" fillId="0" borderId="0" xfId="0" applyNumberFormat="1" applyFont="1"/>
    <xf numFmtId="0" fontId="5" fillId="0" borderId="0" xfId="0" applyFont="1" applyFill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0" fillId="0" borderId="0" xfId="0" applyFont="1"/>
    <xf numFmtId="0" fontId="4" fillId="0" borderId="0" xfId="0" applyFont="1"/>
    <xf numFmtId="2" fontId="6" fillId="0" borderId="0" xfId="0" applyNumberFormat="1" applyFont="1"/>
    <xf numFmtId="0" fontId="5" fillId="0" borderId="0" xfId="0" applyFont="1" applyFill="1" applyBorder="1"/>
    <xf numFmtId="0" fontId="5" fillId="0" borderId="0" xfId="0" applyFont="1"/>
    <xf numFmtId="0" fontId="5" fillId="0" borderId="0" xfId="0" applyNumberFormat="1" applyFont="1"/>
    <xf numFmtId="0" fontId="2" fillId="2" borderId="0" xfId="0" applyFont="1" applyFill="1" applyAlignment="1">
      <alignment wrapText="1"/>
    </xf>
    <xf numFmtId="0" fontId="5" fillId="0" borderId="1" xfId="0" applyFont="1" applyBorder="1"/>
    <xf numFmtId="0" fontId="3" fillId="0" borderId="0" xfId="0" applyFont="1" applyFill="1" applyAlignment="1">
      <alignment vertical="top" wrapText="1"/>
    </xf>
    <xf numFmtId="0" fontId="6" fillId="0" borderId="1" xfId="0" applyFont="1" applyFill="1" applyBorder="1"/>
    <xf numFmtId="2" fontId="0" fillId="0" borderId="0" xfId="0" applyNumberForma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69"/>
  <sheetViews>
    <sheetView tabSelected="1" topLeftCell="X1" workbookViewId="0">
      <selection activeCell="AL2" sqref="AL2"/>
    </sheetView>
  </sheetViews>
  <sheetFormatPr defaultRowHeight="15"/>
  <cols>
    <col min="2" max="39" width="4.85546875" customWidth="1"/>
    <col min="40" max="40" width="1.5703125" customWidth="1"/>
    <col min="41" max="64" width="0.7109375" customWidth="1"/>
    <col min="65" max="65" width="2.42578125" customWidth="1"/>
    <col min="66" max="70" width="7" customWidth="1"/>
  </cols>
  <sheetData>
    <row r="1" spans="1:70" ht="33.75">
      <c r="A1" s="13" t="s">
        <v>0</v>
      </c>
      <c r="B1" s="15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44</v>
      </c>
      <c r="AM1" s="1" t="s">
        <v>37</v>
      </c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 t="s">
        <v>38</v>
      </c>
      <c r="BM1" s="1" t="s">
        <v>39</v>
      </c>
      <c r="BN1" s="2" t="s">
        <v>40</v>
      </c>
      <c r="BO1" s="2" t="s">
        <v>41</v>
      </c>
      <c r="BP1" s="2" t="s">
        <v>42</v>
      </c>
      <c r="BQ1" s="2" t="s">
        <v>43</v>
      </c>
      <c r="BR1" s="2"/>
    </row>
    <row r="2" spans="1:70">
      <c r="A2" s="14">
        <v>1007</v>
      </c>
      <c r="B2" s="16">
        <v>20</v>
      </c>
      <c r="C2" s="10">
        <v>9</v>
      </c>
      <c r="D2" s="5"/>
      <c r="E2" s="5"/>
      <c r="F2" s="6">
        <v>18</v>
      </c>
      <c r="G2" s="6">
        <v>2</v>
      </c>
      <c r="H2" s="6">
        <v>96</v>
      </c>
      <c r="I2" s="6">
        <v>8</v>
      </c>
      <c r="J2" s="6">
        <v>19</v>
      </c>
      <c r="K2" s="6">
        <v>9</v>
      </c>
      <c r="L2" s="6">
        <v>4</v>
      </c>
      <c r="M2" s="6">
        <v>99</v>
      </c>
      <c r="N2" s="6">
        <v>10</v>
      </c>
      <c r="O2" s="6">
        <v>10</v>
      </c>
      <c r="P2" s="6">
        <v>17.5</v>
      </c>
      <c r="Q2" s="6">
        <v>100</v>
      </c>
      <c r="R2">
        <v>70</v>
      </c>
      <c r="S2" s="6">
        <v>10</v>
      </c>
      <c r="T2" s="6">
        <v>24.5</v>
      </c>
      <c r="U2" s="6">
        <v>4</v>
      </c>
      <c r="V2" s="6"/>
      <c r="W2" s="6">
        <v>9.5</v>
      </c>
      <c r="X2" s="6">
        <v>6</v>
      </c>
      <c r="Y2" s="6">
        <v>100</v>
      </c>
      <c r="Z2" s="6">
        <v>4</v>
      </c>
      <c r="AA2" s="6">
        <v>100</v>
      </c>
      <c r="AB2" s="6">
        <v>10</v>
      </c>
      <c r="AC2" s="6">
        <v>7.5</v>
      </c>
      <c r="AD2" s="6">
        <v>100</v>
      </c>
      <c r="AE2" s="6">
        <v>20</v>
      </c>
      <c r="AF2" s="6">
        <v>2</v>
      </c>
      <c r="AG2" s="6">
        <v>16.5</v>
      </c>
      <c r="AH2" s="6"/>
      <c r="AI2" s="6">
        <v>2</v>
      </c>
      <c r="AJ2" s="6">
        <v>25</v>
      </c>
      <c r="AK2">
        <v>36</v>
      </c>
      <c r="AL2" s="7">
        <v>23</v>
      </c>
      <c r="AM2" s="8">
        <f>(AK2+AL2)*0.7+AJ2</f>
        <v>66.3</v>
      </c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9">
        <f>(I2+K2+O2+W2+AC2)/0.5</f>
        <v>88</v>
      </c>
      <c r="BO2" s="9">
        <f>(F2+J2+P2+X2+AE2+AG2)/6/0.2</f>
        <v>80.833333333333329</v>
      </c>
      <c r="BP2" s="9">
        <f>(H2+M2+Q2+V2+Y2+AA2+AD2)/7</f>
        <v>85</v>
      </c>
      <c r="BQ2" s="9">
        <f>((R2+S2)*0.7+T2+AM2)/2</f>
        <v>73.400000000000006</v>
      </c>
      <c r="BR2" s="2">
        <f>(BQ2*0.4+BP2*0.1+BO2*0.1+BN2*0.1)/0.7</f>
        <v>78.204761904761924</v>
      </c>
    </row>
    <row r="3" spans="1:70">
      <c r="A3" s="12">
        <v>2232</v>
      </c>
      <c r="B3" s="5">
        <v>20</v>
      </c>
      <c r="C3" s="10">
        <v>7</v>
      </c>
      <c r="D3" s="5"/>
      <c r="E3" s="5"/>
      <c r="F3" s="6">
        <v>12</v>
      </c>
      <c r="G3" s="6">
        <v>2</v>
      </c>
      <c r="H3" s="6">
        <v>100</v>
      </c>
      <c r="I3" s="6">
        <v>10</v>
      </c>
      <c r="J3" s="6">
        <v>17.5</v>
      </c>
      <c r="K3" s="6">
        <v>10</v>
      </c>
      <c r="L3" s="6"/>
      <c r="M3" s="6">
        <v>100</v>
      </c>
      <c r="N3" s="6"/>
      <c r="O3" s="6">
        <v>5</v>
      </c>
      <c r="P3" s="6">
        <v>18</v>
      </c>
      <c r="Q3" s="6">
        <v>100</v>
      </c>
      <c r="R3">
        <v>28</v>
      </c>
      <c r="S3" s="6">
        <v>9</v>
      </c>
      <c r="T3" s="6">
        <v>24</v>
      </c>
      <c r="U3" s="6">
        <v>4</v>
      </c>
      <c r="V3" s="6">
        <v>98</v>
      </c>
      <c r="W3" s="6">
        <v>8.5</v>
      </c>
      <c r="X3" s="6">
        <v>12</v>
      </c>
      <c r="Y3" s="6">
        <v>100</v>
      </c>
      <c r="Z3" s="6">
        <v>4</v>
      </c>
      <c r="AA3" s="6">
        <v>77</v>
      </c>
      <c r="AB3" s="6">
        <v>10</v>
      </c>
      <c r="AC3" s="6">
        <v>8.5</v>
      </c>
      <c r="AD3" s="6">
        <v>93</v>
      </c>
      <c r="AE3" s="6">
        <v>20</v>
      </c>
      <c r="AF3" s="6">
        <v>2</v>
      </c>
      <c r="AG3" s="6">
        <v>15.5</v>
      </c>
      <c r="AH3" s="6"/>
      <c r="AI3" s="6"/>
      <c r="AJ3" s="6">
        <v>24.5</v>
      </c>
      <c r="AK3">
        <v>39</v>
      </c>
      <c r="AL3" s="6">
        <v>23</v>
      </c>
      <c r="AM3" s="8">
        <f>(AK3+AL3)*0.7+AJ3</f>
        <v>67.900000000000006</v>
      </c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9">
        <f>(I3+K3+O3+W3+AC3)/0.5</f>
        <v>84</v>
      </c>
      <c r="BO3" s="9">
        <f>(F3+J3+P3+X3+AE3+AG3)/6/0.2</f>
        <v>79.166666666666671</v>
      </c>
      <c r="BP3" s="9">
        <f>(H3+M3+Q3+V3+Y3+AA3+AD3)/7</f>
        <v>95.428571428571431</v>
      </c>
      <c r="BQ3" s="9">
        <f>((R3+S3)*0.7+T3+AM3)/2</f>
        <v>58.900000000000006</v>
      </c>
      <c r="BR3" s="2">
        <f>(BQ3*0.4+BP3*0.1+BO3*0.1+BN3*0.1)/0.7</f>
        <v>70.599319727891171</v>
      </c>
    </row>
    <row r="4" spans="1:70">
      <c r="A4" s="11">
        <v>2266</v>
      </c>
      <c r="B4" s="5">
        <v>20</v>
      </c>
      <c r="C4" s="10">
        <v>9.5</v>
      </c>
      <c r="D4" s="5"/>
      <c r="E4" s="5"/>
      <c r="F4" s="6">
        <v>19</v>
      </c>
      <c r="G4" s="6">
        <v>2</v>
      </c>
      <c r="H4" s="6">
        <v>98</v>
      </c>
      <c r="I4" s="6">
        <v>10</v>
      </c>
      <c r="J4" s="6">
        <v>19.5</v>
      </c>
      <c r="K4" s="6">
        <v>10</v>
      </c>
      <c r="L4" s="6">
        <v>4</v>
      </c>
      <c r="M4" s="6">
        <v>100</v>
      </c>
      <c r="N4" s="6">
        <v>10</v>
      </c>
      <c r="O4" s="6">
        <v>10</v>
      </c>
      <c r="P4" s="6">
        <v>20</v>
      </c>
      <c r="Q4" s="6">
        <v>94</v>
      </c>
      <c r="R4">
        <v>73.5</v>
      </c>
      <c r="S4" s="6">
        <v>10</v>
      </c>
      <c r="T4" s="6">
        <v>26.5</v>
      </c>
      <c r="U4" s="6">
        <v>4</v>
      </c>
      <c r="V4" s="6">
        <v>100</v>
      </c>
      <c r="W4" s="6">
        <v>9</v>
      </c>
      <c r="X4" s="6">
        <v>18</v>
      </c>
      <c r="Y4" s="6">
        <v>97</v>
      </c>
      <c r="Z4" s="6">
        <v>4</v>
      </c>
      <c r="AA4" s="6">
        <v>100</v>
      </c>
      <c r="AB4" s="6">
        <v>10</v>
      </c>
      <c r="AC4" s="6">
        <v>9</v>
      </c>
      <c r="AD4" s="6">
        <v>100</v>
      </c>
      <c r="AE4" s="6">
        <v>20</v>
      </c>
      <c r="AF4" s="6">
        <v>2</v>
      </c>
      <c r="AG4" s="6">
        <v>13.5</v>
      </c>
      <c r="AH4" s="6"/>
      <c r="AI4" s="6">
        <v>2</v>
      </c>
      <c r="AJ4" s="6">
        <v>27</v>
      </c>
      <c r="AK4">
        <v>51</v>
      </c>
      <c r="AL4" s="7">
        <v>41</v>
      </c>
      <c r="AM4" s="8">
        <f>(AK4+AL4)*0.7+AJ4</f>
        <v>91.399999999999991</v>
      </c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9">
        <f>(I4+K4+O4+W4+AC4)/0.5</f>
        <v>96</v>
      </c>
      <c r="BO4" s="9">
        <f>(F4+J4+P4+X4+AE4+AG4)/6/0.2</f>
        <v>91.666666666666657</v>
      </c>
      <c r="BP4" s="9">
        <f>(H4+M4+Q4+V4+Y4+AA4+AD4)/7</f>
        <v>98.428571428571431</v>
      </c>
      <c r="BQ4" s="9">
        <f>((R4+S4)*0.7+T4+AM4)/2</f>
        <v>88.174999999999983</v>
      </c>
      <c r="BR4" s="2">
        <f>(BQ4*0.4+BP4*0.1+BO4*0.1+BN4*0.1)/0.7</f>
        <v>91.256462585034015</v>
      </c>
    </row>
    <row r="5" spans="1:70">
      <c r="A5" s="11">
        <v>3815</v>
      </c>
      <c r="B5" s="5">
        <v>20</v>
      </c>
      <c r="C5" s="10">
        <v>9.5</v>
      </c>
      <c r="D5" s="5"/>
      <c r="E5" s="5"/>
      <c r="F5" s="6">
        <v>19.5</v>
      </c>
      <c r="G5" s="6">
        <v>2</v>
      </c>
      <c r="H5" s="6">
        <v>99</v>
      </c>
      <c r="I5" s="6">
        <v>10</v>
      </c>
      <c r="J5" s="6">
        <v>15.5</v>
      </c>
      <c r="K5" s="6">
        <v>9</v>
      </c>
      <c r="L5" s="6">
        <v>4</v>
      </c>
      <c r="M5" s="6">
        <v>100</v>
      </c>
      <c r="N5" s="6">
        <v>10</v>
      </c>
      <c r="O5" s="6">
        <v>6</v>
      </c>
      <c r="P5" s="6">
        <v>20</v>
      </c>
      <c r="Q5" s="6">
        <v>77</v>
      </c>
      <c r="R5">
        <v>80.5</v>
      </c>
      <c r="S5" s="6">
        <v>9</v>
      </c>
      <c r="T5" s="6">
        <v>23.5</v>
      </c>
      <c r="U5" s="6">
        <v>4</v>
      </c>
      <c r="V5" s="6">
        <v>100</v>
      </c>
      <c r="W5" s="6">
        <v>8.5</v>
      </c>
      <c r="X5" s="6">
        <v>16</v>
      </c>
      <c r="Y5" s="6">
        <v>100</v>
      </c>
      <c r="Z5" s="6">
        <v>4</v>
      </c>
      <c r="AA5" s="6">
        <v>100</v>
      </c>
      <c r="AB5" s="6">
        <v>10</v>
      </c>
      <c r="AC5" s="6">
        <v>8.5</v>
      </c>
      <c r="AD5" s="6">
        <v>100</v>
      </c>
      <c r="AE5" s="6">
        <v>20</v>
      </c>
      <c r="AF5" s="6">
        <v>2</v>
      </c>
      <c r="AG5" s="6">
        <v>19</v>
      </c>
      <c r="AH5" s="6"/>
      <c r="AI5" s="6">
        <v>2</v>
      </c>
      <c r="AJ5" s="6">
        <v>27</v>
      </c>
      <c r="AK5">
        <v>51</v>
      </c>
      <c r="AL5" s="7">
        <v>40</v>
      </c>
      <c r="AM5" s="8">
        <f>(AK5+AL5)*0.7+AJ5</f>
        <v>90.699999999999989</v>
      </c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9">
        <f>(I5+K5+O5+W5+AC5)/0.5</f>
        <v>84</v>
      </c>
      <c r="BO5" s="9">
        <f>(F5+J5+P5+X5+AE5+AG5)/6/0.2</f>
        <v>91.666666666666657</v>
      </c>
      <c r="BP5" s="9">
        <f>(H5+M5+Q5+V5+Y5+AA5+AD5)/7</f>
        <v>96.571428571428569</v>
      </c>
      <c r="BQ5" s="9">
        <f>((R5+S5)*0.7+T5+AM5)/2</f>
        <v>88.424999999999997</v>
      </c>
      <c r="BR5" s="2">
        <f>(BQ5*0.4+BP5*0.1+BO5*0.1+BN5*0.1)/0.7</f>
        <v>89.419727891156455</v>
      </c>
    </row>
    <row r="6" spans="1:70">
      <c r="A6" s="11">
        <v>5395</v>
      </c>
      <c r="B6" s="5">
        <v>20</v>
      </c>
      <c r="C6" s="10">
        <v>9.5</v>
      </c>
      <c r="D6" s="5"/>
      <c r="E6" s="5"/>
      <c r="F6" s="6">
        <v>20</v>
      </c>
      <c r="G6" s="6">
        <v>2</v>
      </c>
      <c r="H6" s="6">
        <v>98</v>
      </c>
      <c r="I6" s="6">
        <v>10</v>
      </c>
      <c r="J6" s="6">
        <v>18.5</v>
      </c>
      <c r="K6" s="6">
        <v>5</v>
      </c>
      <c r="L6" s="6">
        <v>4</v>
      </c>
      <c r="M6" s="6">
        <v>100</v>
      </c>
      <c r="N6" s="6">
        <v>5</v>
      </c>
      <c r="O6" s="6">
        <v>4.5</v>
      </c>
      <c r="P6" s="6">
        <v>20</v>
      </c>
      <c r="Q6" s="6">
        <v>94</v>
      </c>
      <c r="R6">
        <v>73.5</v>
      </c>
      <c r="S6" s="6">
        <v>10</v>
      </c>
      <c r="T6" s="6">
        <v>26.75</v>
      </c>
      <c r="U6" s="6">
        <v>4</v>
      </c>
      <c r="V6" s="6">
        <v>100</v>
      </c>
      <c r="W6" s="6">
        <v>9</v>
      </c>
      <c r="X6" s="6">
        <v>16</v>
      </c>
      <c r="Y6" s="6">
        <v>100</v>
      </c>
      <c r="Z6" s="6">
        <v>4</v>
      </c>
      <c r="AA6" s="6">
        <v>100</v>
      </c>
      <c r="AB6" s="6">
        <v>10</v>
      </c>
      <c r="AC6" s="6">
        <v>8.5</v>
      </c>
      <c r="AD6" s="6">
        <v>100</v>
      </c>
      <c r="AE6" s="6">
        <v>20</v>
      </c>
      <c r="AF6" s="6">
        <v>2</v>
      </c>
      <c r="AG6" s="6">
        <v>19</v>
      </c>
      <c r="AH6" s="6"/>
      <c r="AI6" s="6">
        <v>2</v>
      </c>
      <c r="AJ6" s="6">
        <v>28.5</v>
      </c>
      <c r="AK6">
        <v>42</v>
      </c>
      <c r="AL6" s="7">
        <v>40</v>
      </c>
      <c r="AM6" s="8">
        <f>(AK6+AL6)*0.7+AJ6</f>
        <v>85.9</v>
      </c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9">
        <f>(I6+K6+O6+W6+AC6)/0.5</f>
        <v>74</v>
      </c>
      <c r="BO6" s="9">
        <f>(F6+J6+P6+X6+AE6+AG6)/6/0.2</f>
        <v>94.583333333333329</v>
      </c>
      <c r="BP6" s="9">
        <f>(H6+M6+Q6+V6+Y6+AA6+AD6)/7</f>
        <v>98.857142857142861</v>
      </c>
      <c r="BQ6" s="9">
        <f>((R6+S6)*0.7+T6+AM6)/2</f>
        <v>85.55</v>
      </c>
      <c r="BR6" s="2">
        <f>(BQ6*0.4+BP6*0.1+BO6*0.1+BN6*0.1)/0.7</f>
        <v>87.091496598639466</v>
      </c>
    </row>
    <row r="7" spans="1:70">
      <c r="A7" s="3">
        <v>5496</v>
      </c>
      <c r="B7" s="4">
        <v>20</v>
      </c>
      <c r="C7" s="5">
        <v>9.5</v>
      </c>
      <c r="D7" s="5"/>
      <c r="E7" s="5"/>
      <c r="F7" s="6">
        <v>19</v>
      </c>
      <c r="G7" s="6">
        <v>2</v>
      </c>
      <c r="H7" s="6">
        <v>100</v>
      </c>
      <c r="I7" s="6">
        <v>10</v>
      </c>
      <c r="J7" s="6">
        <v>20</v>
      </c>
      <c r="K7" s="6">
        <v>10</v>
      </c>
      <c r="L7" s="6">
        <v>4</v>
      </c>
      <c r="M7" s="6">
        <v>100</v>
      </c>
      <c r="N7" s="6">
        <v>10</v>
      </c>
      <c r="O7" s="6">
        <v>10</v>
      </c>
      <c r="P7" s="6">
        <v>20</v>
      </c>
      <c r="Q7" s="6">
        <v>100</v>
      </c>
      <c r="R7">
        <v>73.5</v>
      </c>
      <c r="S7" s="6">
        <v>10</v>
      </c>
      <c r="T7" s="6">
        <v>29</v>
      </c>
      <c r="U7" s="6">
        <v>4</v>
      </c>
      <c r="V7" s="6">
        <v>100</v>
      </c>
      <c r="W7" s="6">
        <v>10</v>
      </c>
      <c r="X7" s="6">
        <v>15</v>
      </c>
      <c r="Y7" s="6">
        <v>97</v>
      </c>
      <c r="Z7" s="6">
        <v>4</v>
      </c>
      <c r="AA7" s="6">
        <v>100</v>
      </c>
      <c r="AB7" s="6">
        <v>9</v>
      </c>
      <c r="AC7" s="6">
        <v>10</v>
      </c>
      <c r="AD7" s="6">
        <v>100</v>
      </c>
      <c r="AE7" s="6">
        <v>20</v>
      </c>
      <c r="AF7" s="6">
        <v>2</v>
      </c>
      <c r="AG7" s="6">
        <v>20</v>
      </c>
      <c r="AH7" s="6"/>
      <c r="AI7" s="6">
        <v>2</v>
      </c>
      <c r="AJ7" s="6">
        <v>29</v>
      </c>
      <c r="AK7">
        <v>45</v>
      </c>
      <c r="AL7" s="7">
        <v>43</v>
      </c>
      <c r="AM7" s="8">
        <f>(AK7+AL7)*0.7+AJ7</f>
        <v>90.6</v>
      </c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9">
        <f>(I7+K7+O7+W7+AC7)/0.5</f>
        <v>100</v>
      </c>
      <c r="BO7" s="9">
        <f>(F7+J7+P7+X7+AE7+AG7)/6/0.2</f>
        <v>95</v>
      </c>
      <c r="BP7" s="9">
        <f>(H7+M7+Q7+V7+Y7+AA7+AD7)/7</f>
        <v>99.571428571428569</v>
      </c>
      <c r="BQ7" s="9">
        <f>((R7+S7)*0.7+T7+AM7)/2</f>
        <v>89.024999999999991</v>
      </c>
      <c r="BR7" s="2">
        <f>(BQ7*0.4+BP7*0.1+BO7*0.1+BN7*0.1)/0.7</f>
        <v>92.953061224489801</v>
      </c>
    </row>
    <row r="8" spans="1:70">
      <c r="A8" s="3">
        <v>7810</v>
      </c>
      <c r="B8" s="4"/>
      <c r="C8" s="5">
        <v>9</v>
      </c>
      <c r="D8" s="5"/>
      <c r="E8" s="5"/>
      <c r="F8" s="6">
        <v>19</v>
      </c>
      <c r="G8" s="6">
        <v>2</v>
      </c>
      <c r="H8" s="6">
        <v>99</v>
      </c>
      <c r="I8" s="6">
        <v>10</v>
      </c>
      <c r="J8" s="6">
        <v>17.5</v>
      </c>
      <c r="K8" s="6">
        <v>8</v>
      </c>
      <c r="L8" s="6">
        <v>4</v>
      </c>
      <c r="M8" s="6">
        <v>100</v>
      </c>
      <c r="N8" s="6">
        <v>10</v>
      </c>
      <c r="O8" s="6">
        <v>9</v>
      </c>
      <c r="P8" s="6">
        <v>17</v>
      </c>
      <c r="Q8" s="6">
        <v>100</v>
      </c>
      <c r="R8">
        <v>73.5</v>
      </c>
      <c r="S8" s="6">
        <v>10</v>
      </c>
      <c r="T8" s="6">
        <v>27</v>
      </c>
      <c r="U8" s="6">
        <v>4</v>
      </c>
      <c r="V8" s="6">
        <v>97</v>
      </c>
      <c r="W8" s="6">
        <v>10</v>
      </c>
      <c r="X8" s="6">
        <v>18.5</v>
      </c>
      <c r="Y8" s="6">
        <v>100</v>
      </c>
      <c r="Z8" s="6">
        <v>4</v>
      </c>
      <c r="AA8" s="6">
        <v>100</v>
      </c>
      <c r="AB8" s="6">
        <v>10</v>
      </c>
      <c r="AC8" s="6">
        <v>9.5</v>
      </c>
      <c r="AD8" s="6">
        <v>98</v>
      </c>
      <c r="AE8" s="6">
        <v>18</v>
      </c>
      <c r="AF8" s="6">
        <v>2</v>
      </c>
      <c r="AG8" s="6">
        <v>19.5</v>
      </c>
      <c r="AH8" s="6"/>
      <c r="AI8" s="6">
        <v>2</v>
      </c>
      <c r="AJ8" s="6">
        <v>29.5</v>
      </c>
      <c r="AK8">
        <v>48</v>
      </c>
      <c r="AL8" s="7">
        <v>43</v>
      </c>
      <c r="AM8" s="8">
        <f>(AK8+AL8)*0.7+AJ8</f>
        <v>93.199999999999989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9">
        <f>(I8+K8+O8+W8+AC8)/0.5</f>
        <v>93</v>
      </c>
      <c r="BO8" s="9">
        <f>(F8+J8+P8+X8+AE8+AG8)/6/0.2</f>
        <v>91.25</v>
      </c>
      <c r="BP8" s="9">
        <f>(H8+M8+Q8+V8+Y8+AA8+AD8)/7</f>
        <v>99.142857142857139</v>
      </c>
      <c r="BQ8" s="9">
        <f>((R8+S8)*0.7+T8+AM8)/2</f>
        <v>89.324999999999989</v>
      </c>
      <c r="BR8" s="2">
        <f>(BQ8*0.4+BP8*0.1+BO8*0.1+BN8*0.1)/0.7</f>
        <v>91.527551020408168</v>
      </c>
    </row>
    <row r="9" spans="1:70">
      <c r="A9" s="11">
        <v>8253</v>
      </c>
      <c r="B9" s="5">
        <v>20</v>
      </c>
      <c r="C9" s="10">
        <v>8.5</v>
      </c>
      <c r="D9" s="5"/>
      <c r="E9" s="5"/>
      <c r="F9" s="6"/>
      <c r="G9" s="6"/>
      <c r="H9" s="6">
        <v>100</v>
      </c>
      <c r="I9" s="6"/>
      <c r="J9" s="6"/>
      <c r="K9" s="6"/>
      <c r="L9" s="6"/>
      <c r="M9" s="6">
        <v>100</v>
      </c>
      <c r="N9" s="6"/>
      <c r="O9" s="6"/>
      <c r="P9" s="6"/>
      <c r="Q9" s="6">
        <v>96</v>
      </c>
      <c r="R9">
        <v>70</v>
      </c>
      <c r="S9" s="6">
        <v>10</v>
      </c>
      <c r="T9" s="6"/>
      <c r="U9" s="6"/>
      <c r="V9" s="6">
        <v>97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>
        <v>21</v>
      </c>
      <c r="AL9" s="7">
        <v>20.5</v>
      </c>
      <c r="AM9" s="8">
        <f>(AK9+AL9)*0.7+AJ9</f>
        <v>29.049999999999997</v>
      </c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9">
        <f>(I9+K9+O9+W9+AC9)/0.5</f>
        <v>0</v>
      </c>
      <c r="BO9" s="9">
        <f>(F9+J9+P9+X9+AE9+AG9)/6/0.2</f>
        <v>0</v>
      </c>
      <c r="BP9" s="9">
        <f>(H9+M9+Q9+V9+Y9+AA9+AD9)/7</f>
        <v>56.142857142857146</v>
      </c>
      <c r="BQ9" s="9">
        <f>((R9+S9)*0.7+T9+AM9)/2</f>
        <v>42.524999999999999</v>
      </c>
      <c r="BR9" s="2">
        <f>(BQ9*0.4+BP9*0.1+BO9*0.1+BN9*0.1)/0.7</f>
        <v>32.320408163265313</v>
      </c>
    </row>
    <row r="10" spans="1:70">
      <c r="A10" s="11">
        <v>9492</v>
      </c>
      <c r="B10" s="5">
        <v>20</v>
      </c>
      <c r="C10" s="10">
        <v>9</v>
      </c>
      <c r="D10" s="5"/>
      <c r="E10" s="5"/>
      <c r="F10" s="6">
        <v>19.5</v>
      </c>
      <c r="G10" s="6">
        <v>2</v>
      </c>
      <c r="H10" s="6">
        <v>100</v>
      </c>
      <c r="I10" s="6"/>
      <c r="J10" s="6">
        <v>19.5</v>
      </c>
      <c r="K10" s="6"/>
      <c r="L10" s="6">
        <v>4</v>
      </c>
      <c r="M10" s="6">
        <v>97</v>
      </c>
      <c r="N10" s="6"/>
      <c r="O10" s="6"/>
      <c r="P10" s="6">
        <v>20</v>
      </c>
      <c r="Q10" s="6">
        <v>98</v>
      </c>
      <c r="R10">
        <v>84</v>
      </c>
      <c r="S10" s="6">
        <v>10</v>
      </c>
      <c r="T10" s="6">
        <v>29</v>
      </c>
      <c r="U10" s="6"/>
      <c r="V10" s="6">
        <v>98</v>
      </c>
      <c r="W10" s="6"/>
      <c r="X10" s="6">
        <v>17</v>
      </c>
      <c r="Y10" s="6">
        <v>100</v>
      </c>
      <c r="Z10" s="6">
        <v>4</v>
      </c>
      <c r="AA10" s="6">
        <v>100</v>
      </c>
      <c r="AB10" s="6"/>
      <c r="AC10" s="6"/>
      <c r="AD10" s="6">
        <v>100</v>
      </c>
      <c r="AE10" s="6">
        <v>20</v>
      </c>
      <c r="AF10" s="6">
        <v>2</v>
      </c>
      <c r="AG10" s="6">
        <v>17</v>
      </c>
      <c r="AH10" s="6"/>
      <c r="AI10" s="6"/>
      <c r="AJ10" s="6">
        <v>26</v>
      </c>
      <c r="AK10">
        <v>45</v>
      </c>
      <c r="AL10" s="6">
        <v>41</v>
      </c>
      <c r="AM10" s="8">
        <f>(AK10+AL10)*0.7+AJ10</f>
        <v>86.199999999999989</v>
      </c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9">
        <f>(I10+K10+O10+W10+AC10)/0.5</f>
        <v>0</v>
      </c>
      <c r="BO10" s="9">
        <f>(F10+J10+P10+X10+AE10+AG10)/6/0.2</f>
        <v>94.166666666666657</v>
      </c>
      <c r="BP10" s="9">
        <f>(H10+M10+Q10+V10+Y10+AA10+AD10)/7</f>
        <v>99</v>
      </c>
      <c r="BQ10" s="9">
        <f>((R10+S10)*0.7+T10+AM10)/2</f>
        <v>90.5</v>
      </c>
      <c r="BR10" s="2">
        <f>(BQ10*0.4+BP10*0.1+BO10*0.1+BN10*0.1)/0.7</f>
        <v>79.30952380952381</v>
      </c>
    </row>
    <row r="11" spans="1:70">
      <c r="A11" s="3">
        <v>10289</v>
      </c>
      <c r="B11" s="5">
        <v>20</v>
      </c>
      <c r="C11" s="10">
        <v>9.5</v>
      </c>
      <c r="D11" s="5"/>
      <c r="E11" s="5"/>
      <c r="F11" s="6">
        <v>20</v>
      </c>
      <c r="G11" s="6">
        <v>2</v>
      </c>
      <c r="H11" s="6">
        <v>100</v>
      </c>
      <c r="I11" s="6">
        <v>10</v>
      </c>
      <c r="J11" s="6">
        <v>17.5</v>
      </c>
      <c r="K11" s="6">
        <v>10</v>
      </c>
      <c r="L11" s="6">
        <v>4</v>
      </c>
      <c r="M11" s="6">
        <v>100</v>
      </c>
      <c r="N11" s="6">
        <v>10</v>
      </c>
      <c r="O11" s="6">
        <v>9</v>
      </c>
      <c r="P11" s="6">
        <v>18</v>
      </c>
      <c r="Q11" s="6">
        <v>100</v>
      </c>
      <c r="R11">
        <v>77</v>
      </c>
      <c r="S11" s="6">
        <v>9</v>
      </c>
      <c r="T11" s="6">
        <v>18.5</v>
      </c>
      <c r="U11" s="6"/>
      <c r="V11" s="6">
        <v>98</v>
      </c>
      <c r="W11" s="6">
        <v>10</v>
      </c>
      <c r="X11" s="6">
        <v>15</v>
      </c>
      <c r="Y11" s="6">
        <v>100</v>
      </c>
      <c r="Z11" s="6"/>
      <c r="AA11" s="6">
        <v>100</v>
      </c>
      <c r="AB11" s="6">
        <v>10</v>
      </c>
      <c r="AC11" s="6">
        <v>10</v>
      </c>
      <c r="AD11" s="6">
        <v>100</v>
      </c>
      <c r="AE11" s="6">
        <v>15</v>
      </c>
      <c r="AF11" s="6">
        <v>2</v>
      </c>
      <c r="AG11" s="6">
        <v>18</v>
      </c>
      <c r="AH11" s="6"/>
      <c r="AI11" s="6">
        <v>2</v>
      </c>
      <c r="AJ11" s="6">
        <v>29</v>
      </c>
      <c r="AK11">
        <v>42</v>
      </c>
      <c r="AL11" s="7">
        <v>41.5</v>
      </c>
      <c r="AM11" s="8">
        <f>(AK11+AL11)*0.7+AJ11</f>
        <v>87.449999999999989</v>
      </c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9">
        <f>(I11+K11+O11+W11+AC11)/0.5</f>
        <v>98</v>
      </c>
      <c r="BO11" s="9">
        <f>(F11+J11+P11+X11+AE11+AG11)/6/0.2</f>
        <v>86.25</v>
      </c>
      <c r="BP11" s="9">
        <f>(H11+M11+Q11+V11+Y11+AA11+AD11)/7</f>
        <v>99.714285714285708</v>
      </c>
      <c r="BQ11" s="9">
        <f>((R11+S11)*0.7+T11+AM11)/2</f>
        <v>83.074999999999989</v>
      </c>
      <c r="BR11" s="2">
        <f>(BQ11*0.4+BP11*0.1+BO11*0.1+BN11*0.1)/0.7</f>
        <v>88.037755102040805</v>
      </c>
    </row>
    <row r="12" spans="1:70">
      <c r="A12" s="11">
        <v>11511</v>
      </c>
      <c r="B12" s="5">
        <v>20</v>
      </c>
      <c r="C12" s="10">
        <v>8</v>
      </c>
      <c r="D12" s="5"/>
      <c r="E12" s="5"/>
      <c r="F12" s="6"/>
      <c r="G12" s="6"/>
      <c r="H12" s="6">
        <v>100</v>
      </c>
      <c r="I12" s="6"/>
      <c r="J12" s="6">
        <v>17</v>
      </c>
      <c r="K12" s="6"/>
      <c r="L12" s="6"/>
      <c r="M12" s="6">
        <v>100</v>
      </c>
      <c r="N12" s="6"/>
      <c r="O12" s="6"/>
      <c r="P12" s="6">
        <v>17.5</v>
      </c>
      <c r="Q12" s="6">
        <v>86</v>
      </c>
      <c r="R12">
        <v>70</v>
      </c>
      <c r="S12" s="6">
        <v>10</v>
      </c>
      <c r="T12" s="6">
        <v>24</v>
      </c>
      <c r="U12" s="6"/>
      <c r="V12" s="6"/>
      <c r="W12" s="6">
        <v>5.5</v>
      </c>
      <c r="X12" s="6">
        <v>20</v>
      </c>
      <c r="Y12" s="6">
        <v>97</v>
      </c>
      <c r="Z12" s="6"/>
      <c r="AA12" s="6">
        <v>91</v>
      </c>
      <c r="AB12" s="6"/>
      <c r="AC12" s="6"/>
      <c r="AD12" s="6"/>
      <c r="AE12" s="6">
        <v>20</v>
      </c>
      <c r="AF12" s="6"/>
      <c r="AG12" s="6">
        <v>16.5</v>
      </c>
      <c r="AH12" s="6"/>
      <c r="AI12" s="6"/>
      <c r="AJ12" s="6">
        <v>14</v>
      </c>
      <c r="AK12">
        <v>36</v>
      </c>
      <c r="AL12" s="7">
        <v>29</v>
      </c>
      <c r="AM12" s="8">
        <f>(AK12+AL12)*0.7+AJ12</f>
        <v>59.5</v>
      </c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9">
        <f>(I12+K12+O12+W12+AC12)/0.5</f>
        <v>11</v>
      </c>
      <c r="BO12" s="9">
        <f>(F12+J12+P12+X12+AE12+AG12)/6/0.2</f>
        <v>75.833333333333329</v>
      </c>
      <c r="BP12" s="9">
        <f>(H12+M12+Q12+V12+Y12+AA12+AD12)/7</f>
        <v>67.714285714285708</v>
      </c>
      <c r="BQ12" s="9">
        <f>((R12+S12)*0.7+T12+AM12)/2</f>
        <v>69.75</v>
      </c>
      <c r="BR12" s="2">
        <f>(BQ12*0.4+BP12*0.1+BO12*0.1+BN12*0.1)/0.7</f>
        <v>61.935374149659872</v>
      </c>
    </row>
    <row r="13" spans="1:70">
      <c r="A13" s="3">
        <v>12092</v>
      </c>
      <c r="B13" s="5">
        <v>20</v>
      </c>
      <c r="C13" s="10">
        <v>9.5</v>
      </c>
      <c r="D13" s="5"/>
      <c r="E13" s="5"/>
      <c r="F13" s="6">
        <v>17.5</v>
      </c>
      <c r="G13" s="6">
        <v>2</v>
      </c>
      <c r="H13" s="6">
        <v>100</v>
      </c>
      <c r="I13" s="6">
        <v>10</v>
      </c>
      <c r="J13" s="6">
        <v>17.5</v>
      </c>
      <c r="K13" s="6">
        <v>8.5</v>
      </c>
      <c r="L13" s="6">
        <v>4</v>
      </c>
      <c r="M13" s="6">
        <v>100</v>
      </c>
      <c r="N13" s="6">
        <v>10</v>
      </c>
      <c r="O13" s="6">
        <v>9</v>
      </c>
      <c r="P13" s="6">
        <v>18</v>
      </c>
      <c r="Q13" s="6">
        <v>100</v>
      </c>
      <c r="R13">
        <v>63</v>
      </c>
      <c r="S13" s="6">
        <v>10</v>
      </c>
      <c r="T13" s="6">
        <v>23</v>
      </c>
      <c r="U13" s="6">
        <v>4</v>
      </c>
      <c r="V13" s="6">
        <v>98</v>
      </c>
      <c r="W13" s="6">
        <v>9.5</v>
      </c>
      <c r="X13" s="6">
        <v>12</v>
      </c>
      <c r="Y13" s="6">
        <v>100</v>
      </c>
      <c r="Z13" s="6">
        <v>4</v>
      </c>
      <c r="AA13" s="6">
        <v>100</v>
      </c>
      <c r="AB13" s="6">
        <v>10</v>
      </c>
      <c r="AC13" s="6">
        <v>10</v>
      </c>
      <c r="AD13" s="6">
        <v>100</v>
      </c>
      <c r="AE13" s="6">
        <v>15</v>
      </c>
      <c r="AF13" s="6">
        <v>2</v>
      </c>
      <c r="AG13" s="6">
        <v>18</v>
      </c>
      <c r="AH13" s="6"/>
      <c r="AI13" s="6">
        <v>2</v>
      </c>
      <c r="AJ13" s="6">
        <v>28.5</v>
      </c>
      <c r="AK13">
        <v>36</v>
      </c>
      <c r="AL13" s="7">
        <v>16</v>
      </c>
      <c r="AM13" s="8">
        <f>(AK13+AL13)*0.7+AJ13</f>
        <v>64.900000000000006</v>
      </c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9">
        <f>(I13+K13+O13+W13+AC13)/0.5</f>
        <v>94</v>
      </c>
      <c r="BO13" s="9">
        <f>(F13+J13+P13+X13+AE13+AG13)/6/0.2</f>
        <v>81.666666666666657</v>
      </c>
      <c r="BP13" s="9">
        <f>(H13+M13+Q13+V13+Y13+AA13+AD13)/7</f>
        <v>99.714285714285708</v>
      </c>
      <c r="BQ13" s="9">
        <f>((R13+S13)*0.7+T13+AM13)/2</f>
        <v>69.5</v>
      </c>
      <c r="BR13" s="2">
        <f>(BQ13*0.4+BP13*0.1+BO13*0.1+BN13*0.1)/0.7</f>
        <v>79.054421768707485</v>
      </c>
    </row>
    <row r="14" spans="1:70">
      <c r="A14" s="11">
        <v>12312</v>
      </c>
      <c r="B14" s="5">
        <v>20</v>
      </c>
      <c r="C14" s="10">
        <v>10</v>
      </c>
      <c r="D14" s="5"/>
      <c r="E14" s="5"/>
      <c r="F14" s="6">
        <v>17.5</v>
      </c>
      <c r="G14" s="6">
        <v>2</v>
      </c>
      <c r="H14" s="6">
        <v>100</v>
      </c>
      <c r="I14" s="6">
        <v>10</v>
      </c>
      <c r="J14" s="6">
        <v>19.5</v>
      </c>
      <c r="K14" s="6">
        <v>10</v>
      </c>
      <c r="L14" s="6">
        <v>4</v>
      </c>
      <c r="M14" s="6">
        <v>100</v>
      </c>
      <c r="N14" s="6">
        <v>10</v>
      </c>
      <c r="O14" s="6">
        <v>9</v>
      </c>
      <c r="P14" s="6">
        <v>17</v>
      </c>
      <c r="Q14" s="6">
        <v>94</v>
      </c>
      <c r="R14">
        <v>77</v>
      </c>
      <c r="S14" s="6">
        <v>10</v>
      </c>
      <c r="T14" s="6">
        <v>27</v>
      </c>
      <c r="U14" s="6">
        <v>4</v>
      </c>
      <c r="V14" s="6">
        <v>100</v>
      </c>
      <c r="W14" s="6">
        <v>8.5</v>
      </c>
      <c r="X14" s="6">
        <v>15</v>
      </c>
      <c r="Y14" s="6">
        <v>100</v>
      </c>
      <c r="Z14" s="6"/>
      <c r="AA14" s="6">
        <v>98</v>
      </c>
      <c r="AB14" s="6">
        <v>10</v>
      </c>
      <c r="AC14" s="6">
        <v>8</v>
      </c>
      <c r="AD14" s="6">
        <v>100</v>
      </c>
      <c r="AE14" s="6">
        <v>20</v>
      </c>
      <c r="AF14" s="6">
        <v>2</v>
      </c>
      <c r="AG14" s="6">
        <v>19.5</v>
      </c>
      <c r="AH14" s="6"/>
      <c r="AI14" s="6">
        <v>2</v>
      </c>
      <c r="AJ14" s="6">
        <v>28</v>
      </c>
      <c r="AK14">
        <v>39</v>
      </c>
      <c r="AL14" s="7">
        <v>42.5</v>
      </c>
      <c r="AM14" s="8">
        <f>(AK14+AL14)*0.7+AJ14</f>
        <v>85.05</v>
      </c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9">
        <f>(I14+K14+O14+W14+AC14)/0.5</f>
        <v>91</v>
      </c>
      <c r="BO14" s="9">
        <f>(F14+J14+P14+X14+AE14+AG14)/6/0.2</f>
        <v>90.416666666666657</v>
      </c>
      <c r="BP14" s="9">
        <f>(H14+M14+Q14+V14+Y14+AA14+AD14)/7</f>
        <v>98.857142857142861</v>
      </c>
      <c r="BQ14" s="9">
        <f>((R14+S14)*0.7+T14+AM14)/2</f>
        <v>86.474999999999994</v>
      </c>
      <c r="BR14" s="2">
        <f>(BQ14*0.4+BP14*0.1+BO14*0.1+BN14*0.1)/0.7</f>
        <v>89.45340136054422</v>
      </c>
    </row>
    <row r="15" spans="1:70">
      <c r="A15" s="11">
        <v>12345</v>
      </c>
      <c r="B15" s="5">
        <v>20</v>
      </c>
      <c r="C15" s="10">
        <v>9</v>
      </c>
      <c r="D15" s="5"/>
      <c r="E15" s="5"/>
      <c r="F15" s="6">
        <v>18.5</v>
      </c>
      <c r="G15" s="6">
        <v>2</v>
      </c>
      <c r="H15" s="6">
        <v>100</v>
      </c>
      <c r="I15" s="6"/>
      <c r="J15" s="6">
        <v>19.5</v>
      </c>
      <c r="K15" s="6"/>
      <c r="L15" s="6"/>
      <c r="M15" s="6">
        <v>97</v>
      </c>
      <c r="N15" s="6"/>
      <c r="O15" s="6"/>
      <c r="P15" s="6">
        <v>20</v>
      </c>
      <c r="Q15" s="6">
        <v>98</v>
      </c>
      <c r="R15">
        <v>66.5</v>
      </c>
      <c r="S15" s="6">
        <v>10</v>
      </c>
      <c r="T15" s="6">
        <v>17.5</v>
      </c>
      <c r="U15" s="6"/>
      <c r="V15" s="6">
        <v>100</v>
      </c>
      <c r="W15" s="6"/>
      <c r="X15" s="6">
        <v>9</v>
      </c>
      <c r="Y15" s="6">
        <v>100</v>
      </c>
      <c r="Z15" s="6"/>
      <c r="AA15" s="6"/>
      <c r="AB15" s="6"/>
      <c r="AC15" s="6"/>
      <c r="AD15" s="6">
        <v>100</v>
      </c>
      <c r="AE15" s="6">
        <v>20</v>
      </c>
      <c r="AF15" s="6">
        <v>2</v>
      </c>
      <c r="AG15" s="6">
        <v>17</v>
      </c>
      <c r="AH15" s="6"/>
      <c r="AI15" s="6"/>
      <c r="AJ15" s="6">
        <v>30</v>
      </c>
      <c r="AK15">
        <v>24</v>
      </c>
      <c r="AL15" s="7">
        <v>18</v>
      </c>
      <c r="AM15" s="8">
        <f>(AK15+AL15)*0.7+AJ15</f>
        <v>59.4</v>
      </c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9">
        <f>(I15+K15+O15+W15+AC15)/0.5</f>
        <v>0</v>
      </c>
      <c r="BO15" s="9">
        <f>(F15+J15+P15+X15+AE15+AG15)/6/0.2</f>
        <v>86.666666666666657</v>
      </c>
      <c r="BP15" s="9">
        <f>(H15+M15+Q15+V15+Y15+AA15+AD15)/7</f>
        <v>85</v>
      </c>
      <c r="BQ15" s="9">
        <f>((R15+S15)*0.7+T15+AM15)/2</f>
        <v>65.224999999999994</v>
      </c>
      <c r="BR15" s="2">
        <f>(BQ15*0.4+BP15*0.1+BO15*0.1+BN15*0.1)/0.7</f>
        <v>61.795238095238098</v>
      </c>
    </row>
    <row r="16" spans="1:70">
      <c r="A16" s="11">
        <v>12391</v>
      </c>
      <c r="B16" s="5">
        <v>20</v>
      </c>
      <c r="C16" s="10">
        <v>9</v>
      </c>
      <c r="D16" s="5"/>
      <c r="E16" s="5"/>
      <c r="F16" s="6">
        <v>18</v>
      </c>
      <c r="G16" s="6"/>
      <c r="H16" s="6">
        <v>98</v>
      </c>
      <c r="I16" s="6">
        <v>10</v>
      </c>
      <c r="J16" s="6">
        <v>20</v>
      </c>
      <c r="K16" s="6">
        <v>10</v>
      </c>
      <c r="L16" s="6">
        <v>4</v>
      </c>
      <c r="M16" s="6">
        <v>99</v>
      </c>
      <c r="N16" s="6">
        <v>10</v>
      </c>
      <c r="O16" s="6">
        <v>9</v>
      </c>
      <c r="P16" s="6">
        <v>17.5</v>
      </c>
      <c r="Q16" s="6">
        <v>94</v>
      </c>
      <c r="R16">
        <v>73.5</v>
      </c>
      <c r="S16" s="6">
        <v>10</v>
      </c>
      <c r="T16" s="6">
        <v>24</v>
      </c>
      <c r="U16" s="6">
        <v>4</v>
      </c>
      <c r="V16" s="6">
        <v>100</v>
      </c>
      <c r="W16" s="6">
        <v>10</v>
      </c>
      <c r="X16" s="6">
        <v>16</v>
      </c>
      <c r="Y16" s="6">
        <v>100</v>
      </c>
      <c r="Z16" s="6">
        <v>4</v>
      </c>
      <c r="AA16" s="6">
        <v>96</v>
      </c>
      <c r="AB16" s="6">
        <v>10</v>
      </c>
      <c r="AC16" s="6">
        <v>7</v>
      </c>
      <c r="AD16" s="6">
        <v>100</v>
      </c>
      <c r="AE16" s="6">
        <v>18</v>
      </c>
      <c r="AF16" s="6">
        <v>2</v>
      </c>
      <c r="AG16" s="6">
        <v>18.5</v>
      </c>
      <c r="AH16" s="6"/>
      <c r="AI16" s="6">
        <v>2</v>
      </c>
      <c r="AJ16" s="6">
        <v>26.5</v>
      </c>
      <c r="AK16">
        <v>36</v>
      </c>
      <c r="AL16" s="7">
        <v>41</v>
      </c>
      <c r="AM16" s="8">
        <f>(AK16+AL16)*0.7+AJ16</f>
        <v>80.400000000000006</v>
      </c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9">
        <f>(I16+K16+O16+W16+AC16)/0.5</f>
        <v>92</v>
      </c>
      <c r="BO16" s="9">
        <f>(F16+J16+P16+X16+AE16+AG16)/6/0.2</f>
        <v>90</v>
      </c>
      <c r="BP16" s="9">
        <f>(H16+M16+Q16+V16+Y16+AA16+AD16)/7</f>
        <v>98.142857142857139</v>
      </c>
      <c r="BQ16" s="9">
        <f>((R16+S16)*0.7+T16+AM16)/2</f>
        <v>81.424999999999997</v>
      </c>
      <c r="BR16" s="2">
        <f>(BQ16*0.4+BP16*0.1+BO16*0.1+BN16*0.1)/0.7</f>
        <v>86.548979591836755</v>
      </c>
    </row>
    <row r="17" spans="1:70">
      <c r="A17" s="11">
        <v>12892</v>
      </c>
      <c r="B17" s="5"/>
      <c r="C17" s="10">
        <v>9.5</v>
      </c>
      <c r="D17" s="5"/>
      <c r="E17" s="5"/>
      <c r="F17" s="6">
        <v>17</v>
      </c>
      <c r="G17" s="6">
        <v>2</v>
      </c>
      <c r="H17" s="6">
        <v>98</v>
      </c>
      <c r="I17" s="6">
        <v>8</v>
      </c>
      <c r="J17" s="6">
        <v>20</v>
      </c>
      <c r="K17" s="6">
        <v>10</v>
      </c>
      <c r="L17" s="6">
        <v>4</v>
      </c>
      <c r="M17" s="6">
        <v>99</v>
      </c>
      <c r="N17" s="6">
        <v>10</v>
      </c>
      <c r="O17" s="6">
        <v>8</v>
      </c>
      <c r="P17" s="6">
        <v>17.5</v>
      </c>
      <c r="Q17" s="6">
        <v>94</v>
      </c>
      <c r="R17">
        <v>70</v>
      </c>
      <c r="S17" s="6">
        <v>10</v>
      </c>
      <c r="T17" s="6">
        <v>25.5</v>
      </c>
      <c r="U17" s="6">
        <v>4</v>
      </c>
      <c r="V17" s="6">
        <v>100</v>
      </c>
      <c r="W17" s="6">
        <v>6</v>
      </c>
      <c r="X17" s="6">
        <v>16</v>
      </c>
      <c r="Y17" s="6">
        <v>100</v>
      </c>
      <c r="Z17" s="6">
        <v>4</v>
      </c>
      <c r="AA17" s="6">
        <v>96</v>
      </c>
      <c r="AB17" s="6">
        <v>10</v>
      </c>
      <c r="AC17" s="6">
        <v>5.5</v>
      </c>
      <c r="AD17" s="6">
        <v>100</v>
      </c>
      <c r="AE17" s="6">
        <v>18</v>
      </c>
      <c r="AF17" s="6">
        <v>2</v>
      </c>
      <c r="AG17" s="6">
        <v>18.5</v>
      </c>
      <c r="AH17" s="6"/>
      <c r="AI17" s="6">
        <v>2</v>
      </c>
      <c r="AJ17" s="6">
        <v>25.5</v>
      </c>
      <c r="AK17">
        <v>39</v>
      </c>
      <c r="AL17" s="7">
        <v>39</v>
      </c>
      <c r="AM17" s="8">
        <f>(AK17+AL17)*0.7+AJ17</f>
        <v>80.099999999999994</v>
      </c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9">
        <f>(I17+K17+O17+W17+AC17)/0.5</f>
        <v>75</v>
      </c>
      <c r="BO17" s="9">
        <f>(F17+J17+P17+X17+AE17+AG17)/6/0.2</f>
        <v>89.166666666666657</v>
      </c>
      <c r="BP17" s="9">
        <f>(H17+M17+Q17+V17+Y17+AA17+AD17)/7</f>
        <v>98.142857142857139</v>
      </c>
      <c r="BQ17" s="9">
        <f>((R17+S17)*0.7+T17+AM17)/2</f>
        <v>80.8</v>
      </c>
      <c r="BR17" s="2">
        <f>(BQ17*0.4+BP17*0.1+BO17*0.1+BN17*0.1)/0.7</f>
        <v>83.644217687074843</v>
      </c>
    </row>
    <row r="18" spans="1:70">
      <c r="A18" s="3">
        <v>13050</v>
      </c>
      <c r="B18" s="4">
        <v>20</v>
      </c>
      <c r="C18" s="5">
        <v>10</v>
      </c>
      <c r="D18" s="5"/>
      <c r="E18" s="5"/>
      <c r="F18" s="6">
        <v>19.5</v>
      </c>
      <c r="G18" s="6">
        <v>2</v>
      </c>
      <c r="H18" s="6">
        <v>98</v>
      </c>
      <c r="I18" s="6">
        <v>10</v>
      </c>
      <c r="J18" s="6">
        <v>17.5</v>
      </c>
      <c r="K18" s="6">
        <v>10</v>
      </c>
      <c r="L18" s="6">
        <v>4</v>
      </c>
      <c r="M18" s="6">
        <v>100</v>
      </c>
      <c r="N18" s="6">
        <v>10</v>
      </c>
      <c r="O18" s="6">
        <v>9</v>
      </c>
      <c r="P18" s="6">
        <v>17</v>
      </c>
      <c r="Q18" s="6">
        <v>97</v>
      </c>
      <c r="R18">
        <v>80.5</v>
      </c>
      <c r="S18" s="6">
        <v>10</v>
      </c>
      <c r="T18" s="6">
        <v>29.75</v>
      </c>
      <c r="U18" s="6"/>
      <c r="V18" s="6">
        <v>97</v>
      </c>
      <c r="W18" s="6">
        <v>10</v>
      </c>
      <c r="X18" s="6">
        <v>19</v>
      </c>
      <c r="Y18" s="6">
        <v>100</v>
      </c>
      <c r="Z18" s="6">
        <v>4</v>
      </c>
      <c r="AA18" s="6">
        <v>100</v>
      </c>
      <c r="AB18" s="6">
        <v>10</v>
      </c>
      <c r="AC18" s="6">
        <v>10</v>
      </c>
      <c r="AD18" s="6">
        <v>98</v>
      </c>
      <c r="AE18" s="6">
        <v>18</v>
      </c>
      <c r="AF18" s="6">
        <v>2</v>
      </c>
      <c r="AG18" s="6">
        <v>19.5</v>
      </c>
      <c r="AH18" s="6"/>
      <c r="AI18" s="6">
        <v>2</v>
      </c>
      <c r="AJ18" s="6">
        <v>28</v>
      </c>
      <c r="AK18">
        <v>57</v>
      </c>
      <c r="AL18" s="7">
        <v>43</v>
      </c>
      <c r="AM18" s="8">
        <f>(AK18+AL18)*0.7+AJ18</f>
        <v>98</v>
      </c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9">
        <f>(I18+K18+O18+W18+AC18)/0.5</f>
        <v>98</v>
      </c>
      <c r="BO18" s="9">
        <f>(F18+J18+P18+X18+AE18+AG18)/6/0.2</f>
        <v>92.083333333333329</v>
      </c>
      <c r="BP18" s="9">
        <f>(H18+M18+Q18+V18+Y18+AA18+AD18)/7</f>
        <v>98.571428571428569</v>
      </c>
      <c r="BQ18" s="9">
        <f>((R18+S18)*0.7+T18+AM18)/2</f>
        <v>95.55</v>
      </c>
      <c r="BR18" s="2">
        <f>(BQ18*0.4+BP18*0.1+BO18*0.1+BN18*0.1)/0.7</f>
        <v>95.836394557823155</v>
      </c>
    </row>
    <row r="19" spans="1:70">
      <c r="A19" s="11">
        <v>14570</v>
      </c>
      <c r="B19" s="5">
        <v>20</v>
      </c>
      <c r="C19" s="10">
        <v>9</v>
      </c>
      <c r="D19" s="5"/>
      <c r="E19" s="5"/>
      <c r="F19" s="6">
        <v>17.5</v>
      </c>
      <c r="G19" s="6">
        <v>2</v>
      </c>
      <c r="H19" s="6">
        <v>100</v>
      </c>
      <c r="I19" s="6">
        <v>10</v>
      </c>
      <c r="J19" s="6">
        <v>19.5</v>
      </c>
      <c r="K19" s="6">
        <v>9</v>
      </c>
      <c r="L19" s="6">
        <v>4</v>
      </c>
      <c r="M19" s="6">
        <v>100</v>
      </c>
      <c r="N19" s="6">
        <v>10</v>
      </c>
      <c r="O19" s="6">
        <v>9</v>
      </c>
      <c r="P19" s="6">
        <v>20</v>
      </c>
      <c r="Q19" s="6">
        <v>99</v>
      </c>
      <c r="R19">
        <v>84</v>
      </c>
      <c r="S19" s="6">
        <v>10</v>
      </c>
      <c r="T19" s="6">
        <v>28.5</v>
      </c>
      <c r="U19" s="6">
        <v>4</v>
      </c>
      <c r="V19" s="6">
        <v>100</v>
      </c>
      <c r="W19" s="6">
        <v>10</v>
      </c>
      <c r="X19" s="6">
        <v>20</v>
      </c>
      <c r="Y19" s="6">
        <v>97</v>
      </c>
      <c r="Z19" s="6">
        <v>4</v>
      </c>
      <c r="AA19" s="6">
        <v>100</v>
      </c>
      <c r="AB19" s="6">
        <v>10</v>
      </c>
      <c r="AC19" s="6">
        <v>8.5</v>
      </c>
      <c r="AD19" s="6">
        <v>100</v>
      </c>
      <c r="AE19" s="6">
        <v>20</v>
      </c>
      <c r="AF19" s="6">
        <v>2</v>
      </c>
      <c r="AG19" s="6">
        <v>20</v>
      </c>
      <c r="AH19" s="6"/>
      <c r="AI19" s="6">
        <v>2</v>
      </c>
      <c r="AJ19" s="6">
        <v>30.5</v>
      </c>
      <c r="AK19">
        <v>54</v>
      </c>
      <c r="AL19" s="7">
        <v>43</v>
      </c>
      <c r="AM19" s="8">
        <f>(AK19+AL19)*0.7+AJ19</f>
        <v>98.399999999999991</v>
      </c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9">
        <f>(I19+K19+O19+W19+AC19)/0.5</f>
        <v>93</v>
      </c>
      <c r="BO19" s="9">
        <f>(F19+J19+P19+X19+AE19+AG19)/6/0.2</f>
        <v>97.5</v>
      </c>
      <c r="BP19" s="9">
        <f>(H19+M19+Q19+V19+Y19+AA19+AD19)/7</f>
        <v>99.428571428571431</v>
      </c>
      <c r="BQ19" s="9">
        <f>((R19+S19)*0.7+T19+AM19)/2</f>
        <v>96.35</v>
      </c>
      <c r="BR19" s="2">
        <f>(BQ19*0.4+BP19*0.1+BO19*0.1+BN19*0.1)/0.7</f>
        <v>96.47551020408163</v>
      </c>
    </row>
    <row r="20" spans="1:70">
      <c r="A20" s="11">
        <v>14593</v>
      </c>
      <c r="B20" s="5">
        <v>20</v>
      </c>
      <c r="C20" s="10">
        <v>9.5</v>
      </c>
      <c r="D20" s="5"/>
      <c r="E20" s="5"/>
      <c r="F20" s="6">
        <v>18.5</v>
      </c>
      <c r="G20" s="6">
        <v>2</v>
      </c>
      <c r="H20" s="6">
        <v>98</v>
      </c>
      <c r="I20" s="6">
        <v>10</v>
      </c>
      <c r="J20" s="6">
        <v>19.5</v>
      </c>
      <c r="K20" s="6">
        <v>8.5</v>
      </c>
      <c r="L20" s="6">
        <v>4</v>
      </c>
      <c r="M20" s="6">
        <v>100</v>
      </c>
      <c r="N20" s="6">
        <v>10</v>
      </c>
      <c r="O20" s="6">
        <v>5</v>
      </c>
      <c r="P20" s="6">
        <v>20</v>
      </c>
      <c r="Q20" s="6">
        <v>94</v>
      </c>
      <c r="R20">
        <v>77</v>
      </c>
      <c r="S20" s="6">
        <v>10</v>
      </c>
      <c r="T20" s="6">
        <v>24</v>
      </c>
      <c r="U20" s="6">
        <v>4</v>
      </c>
      <c r="V20" s="6">
        <v>100</v>
      </c>
      <c r="W20" s="6">
        <v>10</v>
      </c>
      <c r="X20" s="6">
        <v>15</v>
      </c>
      <c r="Y20" s="6">
        <v>97</v>
      </c>
      <c r="Z20" s="6">
        <v>4</v>
      </c>
      <c r="AA20" s="6">
        <v>100</v>
      </c>
      <c r="AB20" s="6">
        <v>9</v>
      </c>
      <c r="AC20" s="6">
        <v>6.5</v>
      </c>
      <c r="AD20" s="6">
        <v>95</v>
      </c>
      <c r="AE20" s="6">
        <v>20</v>
      </c>
      <c r="AF20" s="6">
        <v>2</v>
      </c>
      <c r="AG20" s="6">
        <v>13.5</v>
      </c>
      <c r="AH20" s="6"/>
      <c r="AI20" s="6">
        <v>2</v>
      </c>
      <c r="AJ20" s="6">
        <v>29</v>
      </c>
      <c r="AK20">
        <v>39</v>
      </c>
      <c r="AL20" s="7">
        <v>42</v>
      </c>
      <c r="AM20" s="8">
        <f>(AK20+AL20)*0.7+AJ20</f>
        <v>85.699999999999989</v>
      </c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9">
        <f>(I20+K20+O20+W20+AC20)/0.5</f>
        <v>80</v>
      </c>
      <c r="BO20" s="9">
        <f>(F20+J20+P20+X20+AE20+AG20)/6/0.2</f>
        <v>88.75</v>
      </c>
      <c r="BP20" s="9">
        <f>(H20+M20+Q20+V20+Y20+AA20+AD20)/7</f>
        <v>97.714285714285708</v>
      </c>
      <c r="BQ20" s="9">
        <f>((R20+S20)*0.7+T20+AM20)/2</f>
        <v>85.3</v>
      </c>
      <c r="BR20" s="2">
        <f>(BQ20*0.4+BP20*0.1+BO20*0.1+BN20*0.1)/0.7</f>
        <v>86.809183673469391</v>
      </c>
    </row>
    <row r="21" spans="1:70">
      <c r="A21" s="3">
        <v>16217</v>
      </c>
      <c r="B21" s="5">
        <v>20</v>
      </c>
      <c r="C21" s="5">
        <v>9</v>
      </c>
      <c r="D21" s="5"/>
      <c r="E21" s="5"/>
      <c r="F21" s="6">
        <v>17.5</v>
      </c>
      <c r="G21" s="6">
        <v>2</v>
      </c>
      <c r="H21" s="6">
        <v>100</v>
      </c>
      <c r="I21" s="6">
        <v>10</v>
      </c>
      <c r="J21" s="6">
        <v>17.5</v>
      </c>
      <c r="K21" s="6">
        <v>9.5</v>
      </c>
      <c r="L21" s="6">
        <v>4</v>
      </c>
      <c r="M21" s="6">
        <v>100</v>
      </c>
      <c r="N21" s="6">
        <v>10</v>
      </c>
      <c r="O21" s="6">
        <v>7</v>
      </c>
      <c r="P21" s="6">
        <v>19</v>
      </c>
      <c r="Q21" s="6">
        <v>100</v>
      </c>
      <c r="R21">
        <v>63</v>
      </c>
      <c r="S21" s="6">
        <v>10</v>
      </c>
      <c r="T21" s="6">
        <v>26</v>
      </c>
      <c r="U21" s="6">
        <v>4</v>
      </c>
      <c r="V21" s="6">
        <v>100</v>
      </c>
      <c r="W21" s="6">
        <v>10</v>
      </c>
      <c r="X21" s="6">
        <v>17</v>
      </c>
      <c r="Y21" s="6">
        <v>100</v>
      </c>
      <c r="Z21" s="6">
        <v>4</v>
      </c>
      <c r="AA21" s="6">
        <v>100</v>
      </c>
      <c r="AB21" s="6">
        <v>10</v>
      </c>
      <c r="AC21" s="6">
        <v>8.5</v>
      </c>
      <c r="AD21" s="6">
        <v>98</v>
      </c>
      <c r="AE21" s="6">
        <v>20</v>
      </c>
      <c r="AF21" s="6">
        <v>2</v>
      </c>
      <c r="AG21" s="6">
        <v>19</v>
      </c>
      <c r="AH21" s="6"/>
      <c r="AI21" s="6">
        <v>2</v>
      </c>
      <c r="AJ21" s="6">
        <v>22</v>
      </c>
      <c r="AK21">
        <v>39</v>
      </c>
      <c r="AL21" s="7">
        <v>34.5</v>
      </c>
      <c r="AM21" s="8">
        <f>(AK21+AL21)*0.7+AJ21</f>
        <v>73.449999999999989</v>
      </c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9">
        <f>(I21+K21+O21+W21+AC21)/0.5</f>
        <v>90</v>
      </c>
      <c r="BO21" s="9">
        <f>(F21+J21+P21+X21+AE21+AG21)/6/0.2</f>
        <v>91.666666666666657</v>
      </c>
      <c r="BP21" s="9">
        <f>(H21+M21+Q21+V21+Y21+AA21+AD21)/7</f>
        <v>99.714285714285708</v>
      </c>
      <c r="BQ21" s="9">
        <f>((R21+S21)*0.7+T21+AM21)/2</f>
        <v>75.274999999999991</v>
      </c>
      <c r="BR21" s="2">
        <f>(BQ21*0.4+BP21*0.1+BO21*0.1+BN21*0.1)/0.7</f>
        <v>83.211564625850343</v>
      </c>
    </row>
    <row r="22" spans="1:70">
      <c r="A22" s="11">
        <v>19643</v>
      </c>
      <c r="B22" s="5">
        <v>20</v>
      </c>
      <c r="C22" s="5">
        <v>8.5</v>
      </c>
      <c r="D22" s="5"/>
      <c r="E22" s="5"/>
      <c r="F22" s="6">
        <v>16.5</v>
      </c>
      <c r="G22" s="6">
        <v>2</v>
      </c>
      <c r="H22" s="6">
        <v>100</v>
      </c>
      <c r="I22" s="6">
        <v>10</v>
      </c>
      <c r="J22" s="6">
        <v>19</v>
      </c>
      <c r="K22" s="6">
        <v>7</v>
      </c>
      <c r="L22" s="6">
        <v>4</v>
      </c>
      <c r="M22" s="6">
        <v>99</v>
      </c>
      <c r="N22" s="6">
        <v>10</v>
      </c>
      <c r="O22" s="6">
        <v>6.5</v>
      </c>
      <c r="P22" s="6">
        <v>20</v>
      </c>
      <c r="Q22" s="6">
        <v>97</v>
      </c>
      <c r="R22">
        <v>59.5</v>
      </c>
      <c r="S22" s="6">
        <v>10</v>
      </c>
      <c r="T22" s="6">
        <v>27</v>
      </c>
      <c r="U22" s="6">
        <v>4</v>
      </c>
      <c r="V22" s="6">
        <v>100</v>
      </c>
      <c r="W22" s="6">
        <v>9.5</v>
      </c>
      <c r="X22" s="6">
        <v>17</v>
      </c>
      <c r="Y22" s="6">
        <v>100</v>
      </c>
      <c r="Z22" s="6">
        <v>4</v>
      </c>
      <c r="AA22" s="6">
        <v>100</v>
      </c>
      <c r="AB22" s="6">
        <v>10</v>
      </c>
      <c r="AC22" s="6">
        <v>8.5</v>
      </c>
      <c r="AD22" s="6">
        <v>100</v>
      </c>
      <c r="AE22" s="6">
        <v>18</v>
      </c>
      <c r="AF22" s="6">
        <v>2</v>
      </c>
      <c r="AG22" s="6">
        <v>17.5</v>
      </c>
      <c r="AH22" s="6"/>
      <c r="AI22" s="6">
        <v>2</v>
      </c>
      <c r="AJ22" s="6">
        <v>27.5</v>
      </c>
      <c r="AK22">
        <v>33</v>
      </c>
      <c r="AL22" s="7">
        <v>38</v>
      </c>
      <c r="AM22" s="8">
        <f>(AK22+AL22)*0.7+AJ22</f>
        <v>77.199999999999989</v>
      </c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9">
        <f>(I22+K22+O22+W22+AC22)/0.5</f>
        <v>83</v>
      </c>
      <c r="BO22" s="9">
        <f>(F22+J22+P22+X22+AE22+AG22)/6/0.2</f>
        <v>90</v>
      </c>
      <c r="BP22" s="9">
        <f>(H22+M22+Q22+V22+Y22+AA22+AD22)/7</f>
        <v>99.428571428571431</v>
      </c>
      <c r="BQ22" s="9">
        <f>((R22+S22)*0.7+T22+AM22)/2</f>
        <v>76.424999999999997</v>
      </c>
      <c r="BR22" s="2">
        <f>(BQ22*0.4+BP22*0.1+BO22*0.1+BN22*0.1)/0.7</f>
        <v>82.589795918367344</v>
      </c>
    </row>
    <row r="23" spans="1:70">
      <c r="A23" s="11">
        <v>20514</v>
      </c>
      <c r="B23" s="5">
        <v>20</v>
      </c>
      <c r="C23" s="10">
        <v>9.5</v>
      </c>
      <c r="D23" s="5"/>
      <c r="E23" s="5"/>
      <c r="F23" s="6">
        <v>18.5</v>
      </c>
      <c r="G23" s="6">
        <v>2</v>
      </c>
      <c r="H23" s="6">
        <v>98</v>
      </c>
      <c r="I23" s="6">
        <v>10</v>
      </c>
      <c r="J23" s="6">
        <v>19.5</v>
      </c>
      <c r="K23" s="6">
        <v>10</v>
      </c>
      <c r="L23" s="6">
        <v>4</v>
      </c>
      <c r="M23" s="6">
        <v>100</v>
      </c>
      <c r="N23" s="6">
        <v>10</v>
      </c>
      <c r="O23" s="6">
        <v>8</v>
      </c>
      <c r="P23" s="6">
        <v>20</v>
      </c>
      <c r="Q23" s="6">
        <v>98</v>
      </c>
      <c r="R23">
        <v>80.5</v>
      </c>
      <c r="S23" s="6">
        <v>10</v>
      </c>
      <c r="T23" s="6">
        <v>24</v>
      </c>
      <c r="U23" s="6"/>
      <c r="V23" s="6">
        <v>100</v>
      </c>
      <c r="W23" s="6">
        <v>9</v>
      </c>
      <c r="X23" s="6">
        <v>20</v>
      </c>
      <c r="Y23" s="6">
        <v>97</v>
      </c>
      <c r="Z23" s="6">
        <v>4</v>
      </c>
      <c r="AA23" s="6">
        <v>98</v>
      </c>
      <c r="AB23" s="6">
        <v>10</v>
      </c>
      <c r="AC23" s="6">
        <v>7.5</v>
      </c>
      <c r="AD23" s="6">
        <v>95</v>
      </c>
      <c r="AE23" s="6">
        <v>20</v>
      </c>
      <c r="AF23" s="6">
        <v>2</v>
      </c>
      <c r="AG23" s="6">
        <v>16</v>
      </c>
      <c r="AH23" s="6"/>
      <c r="AI23" s="6">
        <v>2</v>
      </c>
      <c r="AJ23" s="6">
        <v>26</v>
      </c>
      <c r="AK23">
        <v>45</v>
      </c>
      <c r="AL23" s="7">
        <v>42</v>
      </c>
      <c r="AM23" s="8">
        <f>(AK23+AL23)*0.7+AJ23</f>
        <v>86.9</v>
      </c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9">
        <f>(I23+K23+O23+W23+AC23)/0.5</f>
        <v>89</v>
      </c>
      <c r="BO23" s="9">
        <f>(F23+J23+P23+X23+AE23+AG23)/6/0.2</f>
        <v>95</v>
      </c>
      <c r="BP23" s="9">
        <f>(H23+M23+Q23+V23+Y23+AA23+AD23)/7</f>
        <v>98</v>
      </c>
      <c r="BQ23" s="9">
        <f>((R23+S23)*0.7+T23+AM23)/2</f>
        <v>87.125</v>
      </c>
      <c r="BR23" s="2">
        <f>(BQ23*0.4+BP23*0.1+BO23*0.1+BN23*0.1)/0.7</f>
        <v>90.071428571428584</v>
      </c>
    </row>
    <row r="24" spans="1:70">
      <c r="A24" s="11">
        <v>21992</v>
      </c>
      <c r="B24" s="5">
        <v>20</v>
      </c>
      <c r="C24" s="10">
        <v>9</v>
      </c>
      <c r="D24" s="5"/>
      <c r="E24" s="5"/>
      <c r="F24" s="6">
        <v>18</v>
      </c>
      <c r="G24" s="6">
        <v>2</v>
      </c>
      <c r="H24" s="6">
        <v>100</v>
      </c>
      <c r="I24" s="6">
        <v>10</v>
      </c>
      <c r="J24" s="6">
        <v>17.5</v>
      </c>
      <c r="K24" s="6">
        <v>10</v>
      </c>
      <c r="L24" s="6">
        <v>4</v>
      </c>
      <c r="M24" s="6">
        <v>100</v>
      </c>
      <c r="N24" s="6">
        <v>10</v>
      </c>
      <c r="O24" s="6">
        <v>10</v>
      </c>
      <c r="P24" s="6">
        <v>18</v>
      </c>
      <c r="Q24" s="6">
        <v>100</v>
      </c>
      <c r="R24">
        <v>49</v>
      </c>
      <c r="S24" s="6">
        <v>10</v>
      </c>
      <c r="T24" s="6">
        <v>25.5</v>
      </c>
      <c r="U24" s="6">
        <v>4</v>
      </c>
      <c r="V24" s="6">
        <v>100</v>
      </c>
      <c r="W24" s="6">
        <v>10</v>
      </c>
      <c r="X24" s="6">
        <v>16</v>
      </c>
      <c r="Y24" s="6">
        <v>100</v>
      </c>
      <c r="Z24" s="6">
        <v>4</v>
      </c>
      <c r="AA24" s="6">
        <v>100</v>
      </c>
      <c r="AB24" s="6">
        <v>10</v>
      </c>
      <c r="AC24" s="6">
        <v>10</v>
      </c>
      <c r="AD24" s="6">
        <v>100</v>
      </c>
      <c r="AE24" s="6">
        <v>20</v>
      </c>
      <c r="AF24" s="6">
        <v>2</v>
      </c>
      <c r="AG24" s="6">
        <v>15.5</v>
      </c>
      <c r="AH24" s="6"/>
      <c r="AI24" s="6">
        <v>2</v>
      </c>
      <c r="AJ24" s="6">
        <v>28.5</v>
      </c>
      <c r="AK24">
        <v>39</v>
      </c>
      <c r="AL24" s="7">
        <v>35</v>
      </c>
      <c r="AM24" s="8">
        <f>(AK24+AL24)*0.7+AJ24</f>
        <v>80.3</v>
      </c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9">
        <f>(I24+K24+O24+W24+AC24)/0.5</f>
        <v>100</v>
      </c>
      <c r="BO24" s="9">
        <f>(F24+J24+P24+X24+AE24+AG24)/6/0.2</f>
        <v>87.5</v>
      </c>
      <c r="BP24" s="9">
        <f>(H24+M24+Q24+V24+Y24+AA24+AD24)/7</f>
        <v>100</v>
      </c>
      <c r="BQ24" s="9">
        <f>((R24+S24)*0.7+T24+AM24)/2</f>
        <v>73.55</v>
      </c>
      <c r="BR24" s="2">
        <f>(BQ24*0.4+BP24*0.1+BO24*0.1+BN24*0.1)/0.7</f>
        <v>83.100000000000009</v>
      </c>
    </row>
    <row r="25" spans="1:70">
      <c r="A25" s="11">
        <v>22393</v>
      </c>
      <c r="B25" s="5">
        <v>20</v>
      </c>
      <c r="C25" s="10">
        <v>8</v>
      </c>
      <c r="D25" s="5"/>
      <c r="E25" s="5"/>
      <c r="F25" s="6">
        <v>19</v>
      </c>
      <c r="G25" s="6">
        <v>2</v>
      </c>
      <c r="H25" s="6">
        <v>100</v>
      </c>
      <c r="I25" s="6">
        <v>10</v>
      </c>
      <c r="J25" s="6">
        <v>19.5</v>
      </c>
      <c r="K25" s="6">
        <v>10</v>
      </c>
      <c r="L25" s="6">
        <v>4</v>
      </c>
      <c r="M25" s="6">
        <v>100</v>
      </c>
      <c r="N25" s="6">
        <v>10</v>
      </c>
      <c r="O25" s="6">
        <v>9</v>
      </c>
      <c r="P25" s="6">
        <v>20</v>
      </c>
      <c r="Q25" s="6">
        <v>99</v>
      </c>
      <c r="R25">
        <v>77</v>
      </c>
      <c r="S25" s="6">
        <v>10</v>
      </c>
      <c r="T25" s="6">
        <v>24.5</v>
      </c>
      <c r="U25" s="6">
        <v>4</v>
      </c>
      <c r="V25" s="6">
        <v>100</v>
      </c>
      <c r="W25" s="6">
        <v>10</v>
      </c>
      <c r="X25" s="6">
        <v>19</v>
      </c>
      <c r="Y25" s="6">
        <v>97</v>
      </c>
      <c r="Z25" s="6">
        <v>4</v>
      </c>
      <c r="AA25" s="6">
        <v>100</v>
      </c>
      <c r="AB25" s="6">
        <v>9</v>
      </c>
      <c r="AC25" s="6">
        <v>8</v>
      </c>
      <c r="AD25" s="6">
        <v>100</v>
      </c>
      <c r="AE25" s="6">
        <v>20</v>
      </c>
      <c r="AF25" s="6">
        <v>2</v>
      </c>
      <c r="AG25" s="6">
        <v>20</v>
      </c>
      <c r="AH25" s="6"/>
      <c r="AI25" s="6">
        <v>2</v>
      </c>
      <c r="AJ25" s="6">
        <v>28</v>
      </c>
      <c r="AK25">
        <v>45</v>
      </c>
      <c r="AL25" s="7">
        <v>41</v>
      </c>
      <c r="AM25" s="8">
        <f>(AK25+AL25)*0.7+AJ25</f>
        <v>88.199999999999989</v>
      </c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9">
        <f>(I25+K25+O25+W25+AC25)/0.5</f>
        <v>94</v>
      </c>
      <c r="BO25" s="9">
        <f>(F25+J25+P25+X25+AE25+AG25)/6/0.2</f>
        <v>97.916666666666657</v>
      </c>
      <c r="BP25" s="9">
        <f>(H25+M25+Q25+V25+Y25+AA25+AD25)/7</f>
        <v>99.428571428571431</v>
      </c>
      <c r="BQ25" s="9">
        <f>((R25+S25)*0.7+T25+AM25)/2</f>
        <v>86.8</v>
      </c>
      <c r="BR25" s="2">
        <f>(BQ25*0.4+BP25*0.1+BO25*0.1+BN25*0.1)/0.7</f>
        <v>91.220748299319723</v>
      </c>
    </row>
    <row r="26" spans="1:70">
      <c r="A26" s="11">
        <v>23746</v>
      </c>
      <c r="B26" s="5">
        <v>20</v>
      </c>
      <c r="C26" s="10">
        <v>9.5</v>
      </c>
      <c r="D26" s="5"/>
      <c r="E26" s="5"/>
      <c r="F26" s="6">
        <v>16.5</v>
      </c>
      <c r="G26" s="6">
        <v>2</v>
      </c>
      <c r="H26" s="6">
        <v>100</v>
      </c>
      <c r="I26" s="6">
        <v>10</v>
      </c>
      <c r="J26" s="6">
        <v>19.5</v>
      </c>
      <c r="K26" s="6"/>
      <c r="L26" s="6">
        <v>4</v>
      </c>
      <c r="M26" s="6">
        <v>97</v>
      </c>
      <c r="N26" s="6">
        <v>10</v>
      </c>
      <c r="O26" s="6"/>
      <c r="P26" s="6">
        <v>20</v>
      </c>
      <c r="Q26" s="6">
        <v>98</v>
      </c>
      <c r="R26">
        <v>70</v>
      </c>
      <c r="S26" s="6">
        <v>9</v>
      </c>
      <c r="T26" s="6">
        <v>23</v>
      </c>
      <c r="U26" s="6">
        <v>4</v>
      </c>
      <c r="V26" s="6">
        <v>100</v>
      </c>
      <c r="W26" s="6"/>
      <c r="X26" s="6">
        <v>7</v>
      </c>
      <c r="Y26" s="6">
        <v>100</v>
      </c>
      <c r="Z26" s="6">
        <v>4</v>
      </c>
      <c r="AA26" s="6">
        <v>100</v>
      </c>
      <c r="AB26" s="6"/>
      <c r="AC26" s="6"/>
      <c r="AD26" s="6">
        <v>100</v>
      </c>
      <c r="AE26" s="6">
        <v>20</v>
      </c>
      <c r="AF26" s="6">
        <v>2</v>
      </c>
      <c r="AG26" s="6">
        <v>17</v>
      </c>
      <c r="AH26" s="6"/>
      <c r="AI26" s="6"/>
      <c r="AJ26" s="6">
        <v>20.5</v>
      </c>
      <c r="AK26">
        <v>33</v>
      </c>
      <c r="AL26" s="6">
        <v>29</v>
      </c>
      <c r="AM26" s="8">
        <f>(AK26+AL26)*0.7+AJ26</f>
        <v>63.9</v>
      </c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9">
        <f>(I26+K26+O26+W26+AC26)/0.5</f>
        <v>20</v>
      </c>
      <c r="BO26" s="9">
        <f>(F26+J26+P26+X26+AE26+AG26)/6/0.2</f>
        <v>83.333333333333329</v>
      </c>
      <c r="BP26" s="9">
        <f>(H26+M26+Q26+V26+Y26+AA26+AD26)/7</f>
        <v>99.285714285714292</v>
      </c>
      <c r="BQ26" s="9">
        <f>((R26+S26)*0.7+T26+AM26)/2</f>
        <v>71.099999999999994</v>
      </c>
      <c r="BR26" s="2">
        <f>(BQ26*0.4+BP26*0.1+BO26*0.1+BN26*0.1)/0.7</f>
        <v>69.574149659863949</v>
      </c>
    </row>
    <row r="27" spans="1:70">
      <c r="A27" s="11">
        <v>33012</v>
      </c>
      <c r="B27" s="5">
        <v>20</v>
      </c>
      <c r="C27" s="10">
        <v>9.5</v>
      </c>
      <c r="D27" s="5"/>
      <c r="E27" s="5"/>
      <c r="F27" s="6">
        <v>15</v>
      </c>
      <c r="G27" s="6">
        <v>2</v>
      </c>
      <c r="H27" s="6">
        <v>98</v>
      </c>
      <c r="I27" s="6">
        <v>10</v>
      </c>
      <c r="J27" s="6">
        <v>20</v>
      </c>
      <c r="K27" s="6">
        <v>9</v>
      </c>
      <c r="L27" s="6">
        <v>4</v>
      </c>
      <c r="M27" s="6">
        <v>99</v>
      </c>
      <c r="N27" s="6">
        <v>10</v>
      </c>
      <c r="O27" s="6">
        <v>3</v>
      </c>
      <c r="P27" s="6">
        <v>17.5</v>
      </c>
      <c r="Q27" s="6">
        <v>94</v>
      </c>
      <c r="R27">
        <v>56</v>
      </c>
      <c r="S27" s="6">
        <v>10</v>
      </c>
      <c r="T27" s="6">
        <v>15.5</v>
      </c>
      <c r="U27" s="6"/>
      <c r="V27" s="6">
        <v>100</v>
      </c>
      <c r="W27" s="6">
        <v>6</v>
      </c>
      <c r="X27" s="6">
        <v>11</v>
      </c>
      <c r="Y27" s="6">
        <v>100</v>
      </c>
      <c r="Z27" s="6">
        <v>4</v>
      </c>
      <c r="AA27" s="6">
        <v>98</v>
      </c>
      <c r="AB27" s="6">
        <v>8</v>
      </c>
      <c r="AC27" s="6">
        <v>6</v>
      </c>
      <c r="AD27" s="6">
        <v>100</v>
      </c>
      <c r="AE27" s="6">
        <v>18</v>
      </c>
      <c r="AF27" s="6">
        <v>2</v>
      </c>
      <c r="AG27" s="6">
        <v>18.5</v>
      </c>
      <c r="AH27" s="6"/>
      <c r="AI27" s="6">
        <v>2</v>
      </c>
      <c r="AJ27" s="6">
        <v>27</v>
      </c>
      <c r="AK27">
        <v>24</v>
      </c>
      <c r="AL27" s="7">
        <v>34.5</v>
      </c>
      <c r="AM27" s="8">
        <f>(AK27+AL27)*0.7+AJ27</f>
        <v>67.949999999999989</v>
      </c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9">
        <f>(I27+K27+O27+W27+AC27)/0.5</f>
        <v>68</v>
      </c>
      <c r="BO27" s="9">
        <f>(F27+J27+P27+X27+AE27+AG27)/6/0.2</f>
        <v>83.333333333333329</v>
      </c>
      <c r="BP27" s="9">
        <f>(H27+M27+Q27+V27+Y27+AA27+AD27)/7</f>
        <v>98.428571428571431</v>
      </c>
      <c r="BQ27" s="9">
        <f>((R27+S27)*0.7+T27+AM27)/2</f>
        <v>64.824999999999989</v>
      </c>
      <c r="BR27" s="2">
        <f>(BQ27*0.4+BP27*0.1+BO27*0.1+BN27*0.1)/0.7</f>
        <v>72.723129251700684</v>
      </c>
    </row>
    <row r="28" spans="1:70">
      <c r="A28" s="3">
        <v>38516</v>
      </c>
      <c r="B28" s="5">
        <v>20</v>
      </c>
      <c r="C28" s="10">
        <v>9</v>
      </c>
      <c r="D28" s="5"/>
      <c r="E28" s="5"/>
      <c r="F28" s="6">
        <v>18.5</v>
      </c>
      <c r="G28" s="6">
        <v>2</v>
      </c>
      <c r="H28" s="6">
        <v>100</v>
      </c>
      <c r="I28" s="6">
        <v>10</v>
      </c>
      <c r="J28" s="6">
        <v>17.5</v>
      </c>
      <c r="K28" s="6">
        <v>10</v>
      </c>
      <c r="L28" s="6">
        <v>4</v>
      </c>
      <c r="M28" s="6">
        <v>100</v>
      </c>
      <c r="N28" s="6">
        <v>10</v>
      </c>
      <c r="O28" s="6"/>
      <c r="P28" s="6">
        <v>19</v>
      </c>
      <c r="Q28" s="6">
        <v>100</v>
      </c>
      <c r="R28">
        <v>73.5</v>
      </c>
      <c r="S28" s="6">
        <v>10</v>
      </c>
      <c r="T28" s="6">
        <v>25.5</v>
      </c>
      <c r="U28" s="6">
        <v>4</v>
      </c>
      <c r="V28" s="6">
        <v>100</v>
      </c>
      <c r="W28" s="6">
        <v>10</v>
      </c>
      <c r="X28" s="6">
        <v>20</v>
      </c>
      <c r="Y28" s="6">
        <v>100</v>
      </c>
      <c r="Z28" s="6">
        <v>4</v>
      </c>
      <c r="AA28" s="6">
        <v>100</v>
      </c>
      <c r="AB28" s="6">
        <v>10</v>
      </c>
      <c r="AC28" s="6">
        <v>9</v>
      </c>
      <c r="AD28" s="6"/>
      <c r="AE28" s="6">
        <v>20</v>
      </c>
      <c r="AF28" s="6">
        <v>2</v>
      </c>
      <c r="AG28" s="6">
        <v>19</v>
      </c>
      <c r="AH28" s="6"/>
      <c r="AI28" s="6">
        <v>2</v>
      </c>
      <c r="AJ28" s="6">
        <v>27.5</v>
      </c>
      <c r="AK28">
        <v>39</v>
      </c>
      <c r="AL28" s="7">
        <v>40.5</v>
      </c>
      <c r="AM28" s="8">
        <f>(AK28+AL28)*0.7+AJ28</f>
        <v>83.15</v>
      </c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9">
        <f>(I28+K28+O28+W28+AC28)/0.5</f>
        <v>78</v>
      </c>
      <c r="BO28" s="9">
        <f>(F28+J28+P28+X28+AE28+AG28)/6/0.2</f>
        <v>95</v>
      </c>
      <c r="BP28" s="9">
        <f>(H28+M28+Q28+V28+Y28+AA28+AD28)/7</f>
        <v>85.714285714285708</v>
      </c>
      <c r="BQ28" s="9">
        <f>((R28+S28)*0.7+T28+AM28)/2</f>
        <v>83.55</v>
      </c>
      <c r="BR28" s="2">
        <f>(BQ28*0.4+BP28*0.1+BO28*0.1+BN28*0.1)/0.7</f>
        <v>84.70204081632653</v>
      </c>
    </row>
    <row r="29" spans="1:70">
      <c r="A29" s="11">
        <v>39626</v>
      </c>
      <c r="B29" s="5">
        <v>20</v>
      </c>
      <c r="C29" s="10">
        <v>9.5</v>
      </c>
      <c r="D29" s="5"/>
      <c r="E29" s="5"/>
      <c r="F29" s="6">
        <v>16</v>
      </c>
      <c r="G29" s="6">
        <v>2</v>
      </c>
      <c r="H29" s="6">
        <v>100</v>
      </c>
      <c r="I29" s="6">
        <v>10</v>
      </c>
      <c r="J29" s="6">
        <v>17.5</v>
      </c>
      <c r="K29" s="6">
        <v>10</v>
      </c>
      <c r="L29" s="6">
        <v>4</v>
      </c>
      <c r="M29" s="6">
        <v>100</v>
      </c>
      <c r="N29" s="6">
        <v>10</v>
      </c>
      <c r="O29" s="6">
        <v>8</v>
      </c>
      <c r="P29" s="6">
        <v>16</v>
      </c>
      <c r="Q29" s="6">
        <v>100</v>
      </c>
      <c r="R29">
        <v>49</v>
      </c>
      <c r="S29" s="6">
        <v>10</v>
      </c>
      <c r="T29" s="6">
        <v>20.5</v>
      </c>
      <c r="U29" s="6">
        <v>4</v>
      </c>
      <c r="V29" s="6">
        <v>100</v>
      </c>
      <c r="W29" s="6">
        <v>9.5</v>
      </c>
      <c r="X29" s="6">
        <v>6</v>
      </c>
      <c r="Y29" s="6">
        <v>99</v>
      </c>
      <c r="Z29" s="6">
        <v>4</v>
      </c>
      <c r="AA29" s="6">
        <v>100</v>
      </c>
      <c r="AB29" s="6">
        <v>10</v>
      </c>
      <c r="AC29" s="6">
        <v>8</v>
      </c>
      <c r="AD29" s="6">
        <v>100</v>
      </c>
      <c r="AE29" s="6">
        <v>17</v>
      </c>
      <c r="AF29" s="6">
        <v>2</v>
      </c>
      <c r="AG29" s="6">
        <v>13</v>
      </c>
      <c r="AH29" s="6"/>
      <c r="AI29" s="6">
        <v>2</v>
      </c>
      <c r="AJ29" s="6">
        <v>28</v>
      </c>
      <c r="AK29">
        <v>39</v>
      </c>
      <c r="AL29" s="7">
        <v>32</v>
      </c>
      <c r="AM29" s="8">
        <f>(AK29+AL29)*0.7+AJ29</f>
        <v>77.699999999999989</v>
      </c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9">
        <f>(I29+K29+O29+W29+AC29)/0.5</f>
        <v>91</v>
      </c>
      <c r="BO29" s="9">
        <f>(F29+J29+P29+X29+AE29+AG29)/6/0.2</f>
        <v>71.25</v>
      </c>
      <c r="BP29" s="9">
        <f>(H29+M29+Q29+V29+Y29+AA29+AD29)/7</f>
        <v>99.857142857142861</v>
      </c>
      <c r="BQ29" s="9">
        <f>((R29+S29)*0.7+T29+AM29)/2</f>
        <v>69.75</v>
      </c>
      <c r="BR29" s="2">
        <f>(BQ29*0.4+BP29*0.1+BO29*0.1+BN29*0.1)/0.7</f>
        <v>77.301020408163268</v>
      </c>
    </row>
    <row r="30" spans="1:70">
      <c r="A30" s="11">
        <v>42591</v>
      </c>
      <c r="B30" s="5">
        <v>20</v>
      </c>
      <c r="C30" s="10">
        <v>9.5</v>
      </c>
      <c r="D30" s="5"/>
      <c r="E30" s="5"/>
      <c r="F30" s="6">
        <v>17.5</v>
      </c>
      <c r="G30" s="6">
        <v>2</v>
      </c>
      <c r="H30" s="6">
        <v>100</v>
      </c>
      <c r="I30" s="6">
        <v>10</v>
      </c>
      <c r="J30" s="6">
        <v>16.5</v>
      </c>
      <c r="K30" s="6">
        <v>9</v>
      </c>
      <c r="L30" s="6">
        <v>4</v>
      </c>
      <c r="M30" s="6">
        <v>100</v>
      </c>
      <c r="N30" s="6">
        <v>10</v>
      </c>
      <c r="O30" s="6">
        <v>7</v>
      </c>
      <c r="P30" s="6">
        <v>17</v>
      </c>
      <c r="Q30" s="6">
        <v>99</v>
      </c>
      <c r="R30">
        <v>49</v>
      </c>
      <c r="S30" s="6">
        <v>10</v>
      </c>
      <c r="T30" s="6">
        <v>19.5</v>
      </c>
      <c r="U30" s="6">
        <v>4</v>
      </c>
      <c r="V30" s="6">
        <v>98</v>
      </c>
      <c r="W30" s="6">
        <v>9</v>
      </c>
      <c r="X30" s="6">
        <v>14</v>
      </c>
      <c r="Y30" s="6">
        <v>97</v>
      </c>
      <c r="Z30" s="6">
        <v>4</v>
      </c>
      <c r="AA30" s="6">
        <v>100</v>
      </c>
      <c r="AB30" s="6"/>
      <c r="AC30" s="6"/>
      <c r="AD30" s="6">
        <v>100</v>
      </c>
      <c r="AE30" s="6">
        <v>12</v>
      </c>
      <c r="AF30" s="6">
        <v>2</v>
      </c>
      <c r="AG30" s="6">
        <v>14.5</v>
      </c>
      <c r="AH30" s="6"/>
      <c r="AI30" s="6">
        <v>2</v>
      </c>
      <c r="AJ30" s="6">
        <v>27.5</v>
      </c>
      <c r="AK30">
        <v>15</v>
      </c>
      <c r="AL30" s="7">
        <v>24</v>
      </c>
      <c r="AM30" s="8">
        <f>(AK30+AL30)*0.7+AJ30</f>
        <v>54.8</v>
      </c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9">
        <f>(I30+K30+O30+W30+AC30)/0.5</f>
        <v>70</v>
      </c>
      <c r="BO30" s="9">
        <f>(F30+J30+P30+X30+AE30+AG30)/6/0.2</f>
        <v>76.25</v>
      </c>
      <c r="BP30" s="9">
        <f>(H30+M30+Q30+V30+Y30+AA30+AD30)/7</f>
        <v>99.142857142857139</v>
      </c>
      <c r="BQ30" s="9">
        <f>((R30+S30)*0.7+T30+AM30)/2</f>
        <v>57.8</v>
      </c>
      <c r="BR30" s="2">
        <f>(BQ30*0.4+BP30*0.1+BO30*0.1+BN30*0.1)/0.7</f>
        <v>68.084693877551032</v>
      </c>
    </row>
    <row r="31" spans="1:70">
      <c r="A31" s="11">
        <v>42600</v>
      </c>
      <c r="B31" s="5">
        <v>20</v>
      </c>
      <c r="C31" s="10">
        <v>10</v>
      </c>
      <c r="D31" s="5"/>
      <c r="E31" s="5"/>
      <c r="F31" s="6">
        <v>17</v>
      </c>
      <c r="G31" s="6">
        <v>2</v>
      </c>
      <c r="H31" s="6">
        <v>98</v>
      </c>
      <c r="I31" s="6">
        <v>10</v>
      </c>
      <c r="J31" s="6">
        <v>15.5</v>
      </c>
      <c r="K31" s="6">
        <v>10</v>
      </c>
      <c r="L31" s="6">
        <v>4</v>
      </c>
      <c r="M31" s="6">
        <v>100</v>
      </c>
      <c r="N31" s="6">
        <v>10</v>
      </c>
      <c r="O31" s="6">
        <v>8</v>
      </c>
      <c r="P31" s="6">
        <v>20</v>
      </c>
      <c r="Q31" s="6">
        <v>94</v>
      </c>
      <c r="R31">
        <v>59.5</v>
      </c>
      <c r="S31" s="6">
        <v>10</v>
      </c>
      <c r="T31" s="6">
        <v>22.5</v>
      </c>
      <c r="U31" s="6">
        <v>4</v>
      </c>
      <c r="V31" s="6">
        <v>99</v>
      </c>
      <c r="W31" s="6">
        <v>10</v>
      </c>
      <c r="X31" s="6">
        <v>15</v>
      </c>
      <c r="Y31" s="6">
        <v>100</v>
      </c>
      <c r="Z31" s="6">
        <v>4</v>
      </c>
      <c r="AA31" s="6">
        <v>100</v>
      </c>
      <c r="AB31" s="6">
        <v>9</v>
      </c>
      <c r="AC31" s="6">
        <v>8</v>
      </c>
      <c r="AD31" s="6">
        <v>100</v>
      </c>
      <c r="AE31" s="6">
        <v>20</v>
      </c>
      <c r="AF31" s="6">
        <v>2</v>
      </c>
      <c r="AG31" s="6">
        <v>19</v>
      </c>
      <c r="AH31" s="6"/>
      <c r="AI31" s="6">
        <v>2</v>
      </c>
      <c r="AJ31" s="6">
        <v>26</v>
      </c>
      <c r="AK31">
        <v>42</v>
      </c>
      <c r="AL31" s="7">
        <v>39</v>
      </c>
      <c r="AM31" s="8">
        <f>(AK31+AL31)*0.7+AJ31</f>
        <v>82.699999999999989</v>
      </c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9">
        <f>(I31+K31+O31+W31+AC31)/0.5</f>
        <v>92</v>
      </c>
      <c r="BO31" s="9">
        <f>(F31+J31+P31+X31+AE31+AG31)/6/0.2</f>
        <v>88.75</v>
      </c>
      <c r="BP31" s="9">
        <f>(H31+M31+Q31+V31+Y31+AA31+AD31)/7</f>
        <v>98.714285714285708</v>
      </c>
      <c r="BQ31" s="9">
        <f>((R31+S31)*0.7+T31+AM31)/2</f>
        <v>76.924999999999997</v>
      </c>
      <c r="BR31" s="2">
        <f>(BQ31*0.4+BP31*0.1+BO31*0.1+BN31*0.1)/0.7</f>
        <v>83.880612244897961</v>
      </c>
    </row>
    <row r="32" spans="1:70">
      <c r="A32" s="11">
        <v>51590</v>
      </c>
      <c r="B32" s="5">
        <v>20</v>
      </c>
      <c r="C32" s="10">
        <v>9.5</v>
      </c>
      <c r="D32" s="5"/>
      <c r="E32" s="5"/>
      <c r="F32" s="6">
        <v>19.5</v>
      </c>
      <c r="G32" s="6">
        <v>2</v>
      </c>
      <c r="H32" s="6">
        <v>100</v>
      </c>
      <c r="I32" s="6">
        <v>10</v>
      </c>
      <c r="J32" s="6">
        <v>17.5</v>
      </c>
      <c r="K32" s="6">
        <v>10</v>
      </c>
      <c r="L32" s="6">
        <v>4</v>
      </c>
      <c r="M32" s="6">
        <v>98</v>
      </c>
      <c r="N32" s="6">
        <v>10</v>
      </c>
      <c r="O32" s="6">
        <v>7.5</v>
      </c>
      <c r="P32" s="6">
        <v>18</v>
      </c>
      <c r="Q32" s="6">
        <v>100</v>
      </c>
      <c r="R32">
        <v>70</v>
      </c>
      <c r="S32" s="6">
        <v>10</v>
      </c>
      <c r="T32" s="6">
        <v>27</v>
      </c>
      <c r="U32" s="6">
        <v>4</v>
      </c>
      <c r="V32" s="6">
        <v>100</v>
      </c>
      <c r="W32" s="6">
        <v>9</v>
      </c>
      <c r="X32" s="6">
        <v>15</v>
      </c>
      <c r="Y32" s="6">
        <v>100</v>
      </c>
      <c r="Z32" s="6">
        <v>4</v>
      </c>
      <c r="AA32" s="6">
        <v>100</v>
      </c>
      <c r="AB32" s="6">
        <v>9</v>
      </c>
      <c r="AC32" s="6">
        <v>7.5</v>
      </c>
      <c r="AD32" s="6">
        <v>100</v>
      </c>
      <c r="AE32" s="6">
        <v>20</v>
      </c>
      <c r="AF32" s="6">
        <v>2</v>
      </c>
      <c r="AG32" s="6">
        <v>15.5</v>
      </c>
      <c r="AH32" s="6"/>
      <c r="AI32" s="6"/>
      <c r="AJ32" s="6">
        <v>28</v>
      </c>
      <c r="AK32">
        <v>36</v>
      </c>
      <c r="AL32" s="6">
        <v>32.5</v>
      </c>
      <c r="AM32" s="8">
        <f>(AK32+AL32)*0.7+AJ32</f>
        <v>75.949999999999989</v>
      </c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9">
        <f>(I32+K32+O32+W32+AC32)/0.5</f>
        <v>88</v>
      </c>
      <c r="BO32" s="9">
        <f>(F32+J32+P32+X32+AE32+AG32)/6/0.2</f>
        <v>87.916666666666657</v>
      </c>
      <c r="BP32" s="9">
        <f>(H32+M32+Q32+V32+Y32+AA32+AD32)/7</f>
        <v>99.714285714285708</v>
      </c>
      <c r="BQ32" s="9">
        <f>((R32+S32)*0.7+T32+AM32)/2</f>
        <v>79.474999999999994</v>
      </c>
      <c r="BR32" s="2">
        <f>(BQ32*0.4+BP32*0.1+BO32*0.1+BN32*0.1)/0.7</f>
        <v>84.790136054421765</v>
      </c>
    </row>
    <row r="33" spans="1:70">
      <c r="A33" s="11">
        <v>51693</v>
      </c>
      <c r="B33" s="5">
        <v>20</v>
      </c>
      <c r="C33" s="10">
        <v>9.5</v>
      </c>
      <c r="D33" s="5"/>
      <c r="E33" s="5"/>
      <c r="F33" s="6">
        <v>18.5</v>
      </c>
      <c r="G33" s="6">
        <v>2</v>
      </c>
      <c r="H33" s="6">
        <v>100</v>
      </c>
      <c r="I33" s="6">
        <v>10</v>
      </c>
      <c r="J33" s="6">
        <v>17.5</v>
      </c>
      <c r="K33" s="6">
        <v>10</v>
      </c>
      <c r="L33" s="6">
        <v>4</v>
      </c>
      <c r="M33" s="6">
        <v>100</v>
      </c>
      <c r="N33" s="6">
        <v>10</v>
      </c>
      <c r="O33" s="6">
        <v>8</v>
      </c>
      <c r="P33" s="6">
        <v>18</v>
      </c>
      <c r="Q33" s="6">
        <v>100</v>
      </c>
      <c r="R33">
        <v>63</v>
      </c>
      <c r="S33" s="6">
        <v>10</v>
      </c>
      <c r="T33" s="6">
        <v>21</v>
      </c>
      <c r="U33" s="6"/>
      <c r="V33" s="6">
        <v>97</v>
      </c>
      <c r="W33" s="6">
        <v>10</v>
      </c>
      <c r="X33" s="6">
        <v>15</v>
      </c>
      <c r="Y33" s="6">
        <v>100</v>
      </c>
      <c r="Z33" s="6">
        <v>4</v>
      </c>
      <c r="AA33" s="6">
        <v>100</v>
      </c>
      <c r="AB33" s="6">
        <v>10</v>
      </c>
      <c r="AC33" s="6">
        <v>7.5</v>
      </c>
      <c r="AD33" s="6">
        <v>100</v>
      </c>
      <c r="AE33" s="6">
        <v>20</v>
      </c>
      <c r="AF33" s="6">
        <v>2</v>
      </c>
      <c r="AG33" s="6">
        <v>15.5</v>
      </c>
      <c r="AH33" s="6"/>
      <c r="AI33" s="6">
        <v>2</v>
      </c>
      <c r="AJ33" s="6">
        <v>27</v>
      </c>
      <c r="AK33">
        <v>24</v>
      </c>
      <c r="AL33" s="7">
        <v>30</v>
      </c>
      <c r="AM33" s="8">
        <f>(AK33+AL33)*0.7+AJ33</f>
        <v>64.8</v>
      </c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9">
        <f>(I33+K33+O33+W33+AC33)/0.5</f>
        <v>91</v>
      </c>
      <c r="BO33" s="9">
        <f>(F33+J33+P33+X33+AE33+AG33)/6/0.2</f>
        <v>87.083333333333329</v>
      </c>
      <c r="BP33" s="9">
        <f>(H33+M33+Q33+V33+Y33+AA33+AD33)/7</f>
        <v>99.571428571428569</v>
      </c>
      <c r="BQ33" s="9">
        <f>((R33+S33)*0.7+T33+AM33)/2</f>
        <v>68.449999999999989</v>
      </c>
      <c r="BR33" s="2">
        <f>(BQ33*0.4+BP33*0.1+BO33*0.1+BN33*0.1)/0.7</f>
        <v>78.779251700680277</v>
      </c>
    </row>
    <row r="34" spans="1:70">
      <c r="A34" s="3">
        <v>52125</v>
      </c>
      <c r="B34" s="5">
        <v>20</v>
      </c>
      <c r="C34" s="5">
        <v>9.5</v>
      </c>
      <c r="D34" s="5"/>
      <c r="E34" s="5"/>
      <c r="F34" s="6">
        <v>18.5</v>
      </c>
      <c r="G34" s="6">
        <v>2</v>
      </c>
      <c r="H34" s="6">
        <v>98</v>
      </c>
      <c r="I34" s="6">
        <v>10</v>
      </c>
      <c r="J34" s="6">
        <v>17.5</v>
      </c>
      <c r="K34" s="6">
        <v>10</v>
      </c>
      <c r="L34" s="6">
        <v>4</v>
      </c>
      <c r="M34" s="6">
        <v>100</v>
      </c>
      <c r="N34" s="6">
        <v>10</v>
      </c>
      <c r="O34" s="6">
        <v>8</v>
      </c>
      <c r="P34" s="6">
        <v>17</v>
      </c>
      <c r="Q34" s="6">
        <v>94</v>
      </c>
      <c r="R34">
        <v>63</v>
      </c>
      <c r="S34" s="6">
        <v>10</v>
      </c>
      <c r="T34" s="6">
        <v>26.5</v>
      </c>
      <c r="U34" s="6">
        <v>4</v>
      </c>
      <c r="V34" s="6">
        <v>97</v>
      </c>
      <c r="W34" s="6">
        <v>10</v>
      </c>
      <c r="X34" s="6">
        <v>18</v>
      </c>
      <c r="Y34" s="6">
        <v>100</v>
      </c>
      <c r="Z34" s="6">
        <v>4</v>
      </c>
      <c r="AA34" s="6">
        <v>100</v>
      </c>
      <c r="AB34" s="6">
        <v>9</v>
      </c>
      <c r="AC34" s="6">
        <v>10</v>
      </c>
      <c r="AD34" s="6">
        <v>98</v>
      </c>
      <c r="AE34" s="6">
        <v>18</v>
      </c>
      <c r="AF34" s="6">
        <v>2</v>
      </c>
      <c r="AG34" s="6">
        <v>19.5</v>
      </c>
      <c r="AH34" s="6"/>
      <c r="AI34" s="6">
        <v>2</v>
      </c>
      <c r="AJ34" s="6">
        <v>23.5</v>
      </c>
      <c r="AK34">
        <v>42</v>
      </c>
      <c r="AL34" s="7">
        <v>39.5</v>
      </c>
      <c r="AM34" s="8">
        <f>(AK34+AL34)*0.7+AJ34</f>
        <v>80.55</v>
      </c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9">
        <f>(I34+K34+O34+W34+AC34)/0.5</f>
        <v>96</v>
      </c>
      <c r="BO34" s="9">
        <f>(F34+J34+P34+X34+AE34+AG34)/6/0.2</f>
        <v>90.416666666666657</v>
      </c>
      <c r="BP34" s="9">
        <f>(H34+M34+Q34+V34+Y34+AA34+AD34)/7</f>
        <v>98.142857142857139</v>
      </c>
      <c r="BQ34" s="9">
        <f>((R34+S34)*0.7+T34+AM34)/2</f>
        <v>79.074999999999989</v>
      </c>
      <c r="BR34" s="2">
        <f>(BQ34*0.4+BP34*0.1+BO34*0.1+BN34*0.1)/0.7</f>
        <v>85.837074829931979</v>
      </c>
    </row>
    <row r="35" spans="1:70">
      <c r="A35" s="3">
        <v>52805</v>
      </c>
      <c r="B35" s="5">
        <v>20</v>
      </c>
      <c r="C35" s="5">
        <v>9.5</v>
      </c>
      <c r="D35" s="5"/>
      <c r="E35" s="5"/>
      <c r="F35" s="6">
        <v>19</v>
      </c>
      <c r="G35" s="6">
        <v>2</v>
      </c>
      <c r="H35" s="6">
        <v>100</v>
      </c>
      <c r="I35" s="6">
        <v>10</v>
      </c>
      <c r="J35" s="6">
        <v>19</v>
      </c>
      <c r="K35" s="6">
        <v>10</v>
      </c>
      <c r="L35" s="6">
        <v>4</v>
      </c>
      <c r="M35" s="6">
        <v>99</v>
      </c>
      <c r="N35" s="6">
        <v>10</v>
      </c>
      <c r="O35" s="6">
        <v>8</v>
      </c>
      <c r="P35" s="6">
        <v>20</v>
      </c>
      <c r="Q35" s="6">
        <v>97</v>
      </c>
      <c r="R35">
        <v>77</v>
      </c>
      <c r="S35" s="6">
        <v>10</v>
      </c>
      <c r="T35" s="6">
        <v>21</v>
      </c>
      <c r="U35" s="6">
        <v>4</v>
      </c>
      <c r="V35" s="6">
        <v>100</v>
      </c>
      <c r="W35" s="6">
        <v>9</v>
      </c>
      <c r="X35" s="6">
        <v>18</v>
      </c>
      <c r="Y35" s="6">
        <v>100</v>
      </c>
      <c r="Z35" s="6">
        <v>4</v>
      </c>
      <c r="AA35" s="6">
        <v>100</v>
      </c>
      <c r="AB35" s="6">
        <v>9</v>
      </c>
      <c r="AC35" s="6">
        <v>8.5</v>
      </c>
      <c r="AD35" s="6">
        <v>100</v>
      </c>
      <c r="AE35" s="6">
        <v>18</v>
      </c>
      <c r="AF35" s="6">
        <v>2</v>
      </c>
      <c r="AG35" s="6">
        <v>17.5</v>
      </c>
      <c r="AH35" s="6"/>
      <c r="AI35" s="6">
        <v>2</v>
      </c>
      <c r="AJ35" s="6">
        <v>28.5</v>
      </c>
      <c r="AK35">
        <v>39</v>
      </c>
      <c r="AL35" s="7">
        <v>41</v>
      </c>
      <c r="AM35" s="8">
        <f>(AK35+AL35)*0.7+AJ35</f>
        <v>84.5</v>
      </c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9">
        <f>(I35+K35+O35+W35+AC35)/0.5</f>
        <v>91</v>
      </c>
      <c r="BO35" s="9">
        <f>(F35+J35+P35+X35+AE35+AG35)/6/0.2</f>
        <v>92.916666666666657</v>
      </c>
      <c r="BP35" s="9">
        <f>(H35+M35+Q35+V35+Y35+AA35+AD35)/7</f>
        <v>99.428571428571431</v>
      </c>
      <c r="BQ35" s="9">
        <f>((R35+S35)*0.7+T35+AM35)/2</f>
        <v>83.2</v>
      </c>
      <c r="BR35" s="2">
        <f>(BQ35*0.4+BP35*0.1+BO35*0.1+BN35*0.1)/0.7</f>
        <v>88.020748299319735</v>
      </c>
    </row>
    <row r="36" spans="1:70">
      <c r="A36" s="11">
        <v>53261</v>
      </c>
      <c r="B36" s="5">
        <v>20</v>
      </c>
      <c r="C36" s="10">
        <v>9.5</v>
      </c>
      <c r="D36" s="5"/>
      <c r="E36" s="5"/>
      <c r="F36" s="6">
        <v>20</v>
      </c>
      <c r="G36" s="6">
        <v>2</v>
      </c>
      <c r="H36" s="6">
        <v>100</v>
      </c>
      <c r="I36" s="6">
        <v>10</v>
      </c>
      <c r="J36" s="6">
        <v>19.5</v>
      </c>
      <c r="K36" s="6">
        <v>10</v>
      </c>
      <c r="L36" s="6">
        <v>4</v>
      </c>
      <c r="M36" s="6">
        <v>100</v>
      </c>
      <c r="N36" s="6">
        <v>10</v>
      </c>
      <c r="O36" s="6">
        <v>7</v>
      </c>
      <c r="P36" s="6">
        <v>20</v>
      </c>
      <c r="Q36" s="6">
        <v>99</v>
      </c>
      <c r="R36">
        <v>80.5</v>
      </c>
      <c r="S36" s="6">
        <v>10</v>
      </c>
      <c r="T36" s="6">
        <v>22.25</v>
      </c>
      <c r="U36" s="6">
        <v>4</v>
      </c>
      <c r="V36" s="6">
        <v>100</v>
      </c>
      <c r="W36" s="6">
        <v>9.5</v>
      </c>
      <c r="X36" s="6"/>
      <c r="Y36" s="6">
        <v>97</v>
      </c>
      <c r="Z36" s="6">
        <v>4</v>
      </c>
      <c r="AA36" s="6">
        <v>100</v>
      </c>
      <c r="AB36" s="6">
        <v>10</v>
      </c>
      <c r="AC36" s="6">
        <v>8.5</v>
      </c>
      <c r="AD36" s="6">
        <v>100</v>
      </c>
      <c r="AE36" s="6">
        <v>20</v>
      </c>
      <c r="AF36" s="6">
        <v>2</v>
      </c>
      <c r="AG36" s="6">
        <v>20</v>
      </c>
      <c r="AH36" s="6"/>
      <c r="AI36" s="6">
        <v>2</v>
      </c>
      <c r="AJ36" s="6">
        <v>26</v>
      </c>
      <c r="AK36">
        <v>48</v>
      </c>
      <c r="AL36" s="7">
        <v>42</v>
      </c>
      <c r="AM36" s="8">
        <f>(AK36+AL36)*0.7+AJ36</f>
        <v>89</v>
      </c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9">
        <f>(I36+K36+O36+W36+AC36)/0.5</f>
        <v>90</v>
      </c>
      <c r="BO36" s="9">
        <f>(F36+J36+P36+X36+AE36+AG36)/6/0.2</f>
        <v>82.916666666666657</v>
      </c>
      <c r="BP36" s="9">
        <f>(H36+M36+Q36+V36+Y36+AA36+AD36)/7</f>
        <v>99.428571428571431</v>
      </c>
      <c r="BQ36" s="9">
        <f>((R36+S36)*0.7+T36+AM36)/2</f>
        <v>87.3</v>
      </c>
      <c r="BR36" s="2">
        <f>(BQ36*0.4+BP36*0.1+BO36*0.1+BN36*0.1)/0.7</f>
        <v>88.792176870748307</v>
      </c>
    </row>
    <row r="37" spans="1:70">
      <c r="A37" s="11">
        <v>58672</v>
      </c>
      <c r="B37" s="5">
        <v>20</v>
      </c>
      <c r="C37" s="10">
        <v>9</v>
      </c>
      <c r="D37" s="6"/>
      <c r="E37" s="6"/>
      <c r="F37" s="6">
        <v>17.5</v>
      </c>
      <c r="G37" s="6">
        <v>2</v>
      </c>
      <c r="H37" s="6">
        <v>100</v>
      </c>
      <c r="I37" s="6">
        <v>8</v>
      </c>
      <c r="J37" s="6">
        <v>19.5</v>
      </c>
      <c r="K37" s="6">
        <v>10</v>
      </c>
      <c r="L37" s="6">
        <v>4</v>
      </c>
      <c r="M37" s="6">
        <v>100</v>
      </c>
      <c r="N37" s="6">
        <v>10</v>
      </c>
      <c r="O37" s="6">
        <v>9</v>
      </c>
      <c r="P37" s="6">
        <v>18.5</v>
      </c>
      <c r="Q37" s="6">
        <v>100</v>
      </c>
      <c r="R37">
        <v>66.5</v>
      </c>
      <c r="S37" s="6">
        <v>9</v>
      </c>
      <c r="T37" s="6">
        <v>17.5</v>
      </c>
      <c r="U37" s="6">
        <v>4</v>
      </c>
      <c r="V37" s="6">
        <v>97</v>
      </c>
      <c r="W37" s="6">
        <v>10</v>
      </c>
      <c r="X37" s="6">
        <v>17</v>
      </c>
      <c r="Y37" s="6">
        <v>97</v>
      </c>
      <c r="Z37" s="6">
        <v>4</v>
      </c>
      <c r="AA37" s="6">
        <v>100</v>
      </c>
      <c r="AB37" s="6">
        <v>10</v>
      </c>
      <c r="AC37" s="6">
        <v>9</v>
      </c>
      <c r="AD37" s="6">
        <v>100</v>
      </c>
      <c r="AE37" s="6">
        <v>17</v>
      </c>
      <c r="AF37" s="6">
        <v>2</v>
      </c>
      <c r="AG37" s="6">
        <v>19</v>
      </c>
      <c r="AH37" s="6"/>
      <c r="AI37" s="6">
        <v>2</v>
      </c>
      <c r="AJ37" s="6">
        <v>18.5</v>
      </c>
      <c r="AK37">
        <v>24</v>
      </c>
      <c r="AL37" s="7">
        <v>41</v>
      </c>
      <c r="AM37" s="8">
        <f>(AK37+AL37)*0.7+AJ37</f>
        <v>64</v>
      </c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9">
        <f>(I37+K37+O37+W37+AC37)/0.5</f>
        <v>92</v>
      </c>
      <c r="BO37" s="9">
        <f>(F37+J37+P37+X37+AE37+AG37)/6/0.2</f>
        <v>90.416666666666657</v>
      </c>
      <c r="BP37" s="9">
        <f>(H37+M37+Q37+V37+Y37+AA37+AD37)/7</f>
        <v>99.142857142857139</v>
      </c>
      <c r="BQ37" s="9">
        <f>((R37+S37)*0.7+T37+AM37)/2</f>
        <v>67.174999999999997</v>
      </c>
      <c r="BR37" s="2">
        <f>(BQ37*0.4+BP37*0.1+BO37*0.1+BN37*0.1)/0.7</f>
        <v>78.608503401360551</v>
      </c>
    </row>
    <row r="38" spans="1:70">
      <c r="A38" s="11">
        <v>61393</v>
      </c>
      <c r="B38" s="5">
        <v>20</v>
      </c>
      <c r="C38" s="10">
        <v>9.5</v>
      </c>
      <c r="D38" s="5"/>
      <c r="E38" s="5"/>
      <c r="F38" s="6">
        <v>18</v>
      </c>
      <c r="G38" s="6">
        <v>2</v>
      </c>
      <c r="H38" s="6">
        <v>100</v>
      </c>
      <c r="I38" s="6">
        <v>10</v>
      </c>
      <c r="J38" s="6">
        <v>19</v>
      </c>
      <c r="K38" s="6">
        <v>10</v>
      </c>
      <c r="L38" s="6">
        <v>4</v>
      </c>
      <c r="M38" s="6">
        <v>100</v>
      </c>
      <c r="N38" s="6"/>
      <c r="O38" s="6">
        <v>10</v>
      </c>
      <c r="P38" s="6">
        <v>16</v>
      </c>
      <c r="Q38" s="6">
        <v>100</v>
      </c>
      <c r="R38">
        <v>73.5</v>
      </c>
      <c r="S38" s="6">
        <v>10</v>
      </c>
      <c r="T38" s="6">
        <v>25</v>
      </c>
      <c r="U38" s="6">
        <v>4</v>
      </c>
      <c r="V38" s="6">
        <v>100</v>
      </c>
      <c r="W38" s="6">
        <v>10</v>
      </c>
      <c r="X38" s="6">
        <v>13</v>
      </c>
      <c r="Y38" s="6">
        <v>100</v>
      </c>
      <c r="Z38" s="6"/>
      <c r="AA38" s="6">
        <v>95</v>
      </c>
      <c r="AB38" s="6">
        <v>10</v>
      </c>
      <c r="AC38" s="6">
        <v>8.5</v>
      </c>
      <c r="AD38" s="6">
        <v>100</v>
      </c>
      <c r="AE38" s="6">
        <v>20</v>
      </c>
      <c r="AF38" s="6">
        <v>2</v>
      </c>
      <c r="AG38" s="6">
        <v>18</v>
      </c>
      <c r="AH38" s="6"/>
      <c r="AI38" s="6">
        <v>2</v>
      </c>
      <c r="AJ38" s="6">
        <v>25</v>
      </c>
      <c r="AK38">
        <v>42</v>
      </c>
      <c r="AL38" s="7">
        <v>37</v>
      </c>
      <c r="AM38" s="8">
        <f>(AK38+AL38)*0.7+AJ38</f>
        <v>80.3</v>
      </c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9">
        <f>(I38+K38+O38+W38+AC38)/0.5</f>
        <v>97</v>
      </c>
      <c r="BO38" s="9">
        <f>(F38+J38+P38+X38+AE38+AG38)/6/0.2</f>
        <v>86.666666666666657</v>
      </c>
      <c r="BP38" s="9">
        <f>(H38+M38+Q38+V38+Y38+AA38+AD38)/7</f>
        <v>99.285714285714292</v>
      </c>
      <c r="BQ38" s="9">
        <f>((R38+S38)*0.7+T38+AM38)/2</f>
        <v>81.875</v>
      </c>
      <c r="BR38" s="2">
        <f>(BQ38*0.4+BP38*0.1+BO38*0.1+BN38*0.1)/0.7</f>
        <v>87.207482993197289</v>
      </c>
    </row>
    <row r="39" spans="1:70">
      <c r="A39" s="11">
        <v>64270</v>
      </c>
      <c r="B39" s="5">
        <v>20</v>
      </c>
      <c r="C39" s="10">
        <v>9.5</v>
      </c>
      <c r="D39" s="5"/>
      <c r="E39" s="5"/>
      <c r="F39" s="6">
        <v>17</v>
      </c>
      <c r="G39" s="6">
        <v>2</v>
      </c>
      <c r="H39" s="6">
        <v>100</v>
      </c>
      <c r="I39" s="6">
        <v>10</v>
      </c>
      <c r="J39" s="6">
        <v>17.5</v>
      </c>
      <c r="K39" s="6">
        <v>10</v>
      </c>
      <c r="L39" s="6">
        <v>4</v>
      </c>
      <c r="M39" s="6">
        <v>100</v>
      </c>
      <c r="N39" s="6">
        <v>10</v>
      </c>
      <c r="O39" s="6">
        <v>8</v>
      </c>
      <c r="P39" s="6">
        <v>16</v>
      </c>
      <c r="Q39" s="6">
        <v>100</v>
      </c>
      <c r="R39">
        <v>70</v>
      </c>
      <c r="S39" s="6">
        <v>10</v>
      </c>
      <c r="T39" s="6">
        <v>18</v>
      </c>
      <c r="U39" s="6">
        <v>4</v>
      </c>
      <c r="V39" s="6">
        <v>100</v>
      </c>
      <c r="W39" s="6">
        <v>9.5</v>
      </c>
      <c r="X39" s="6">
        <v>6</v>
      </c>
      <c r="Y39" s="6">
        <v>99</v>
      </c>
      <c r="Z39" s="6">
        <v>4</v>
      </c>
      <c r="AA39" s="6">
        <v>100</v>
      </c>
      <c r="AB39" s="6">
        <v>10</v>
      </c>
      <c r="AC39" s="6">
        <v>8.5</v>
      </c>
      <c r="AD39" s="6">
        <v>100</v>
      </c>
      <c r="AE39" s="6">
        <v>20</v>
      </c>
      <c r="AF39" s="6">
        <v>2</v>
      </c>
      <c r="AG39" s="6">
        <v>13</v>
      </c>
      <c r="AH39" s="6"/>
      <c r="AI39" s="6">
        <v>2</v>
      </c>
      <c r="AJ39" s="6">
        <v>30</v>
      </c>
      <c r="AK39">
        <v>42</v>
      </c>
      <c r="AL39" s="7">
        <v>37</v>
      </c>
      <c r="AM39" s="8">
        <f>(AK39+AL39)*0.7+AJ39</f>
        <v>85.3</v>
      </c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9">
        <f>(I39+K39+O39+W39+AC39)/0.5</f>
        <v>92</v>
      </c>
      <c r="BO39" s="9">
        <f>(F39+J39+P39+X39+AE39+AG39)/6/0.2</f>
        <v>74.583333333333329</v>
      </c>
      <c r="BP39" s="9">
        <f>(H39+M39+Q39+V39+Y39+AA39+AD39)/7</f>
        <v>99.857142857142861</v>
      </c>
      <c r="BQ39" s="9">
        <f>((R39+S39)*0.7+T39+AM39)/2</f>
        <v>79.650000000000006</v>
      </c>
      <c r="BR39" s="2">
        <f>(BQ39*0.4+BP39*0.1+BO39*0.1+BN39*0.1)/0.7</f>
        <v>83.577210884353761</v>
      </c>
    </row>
    <row r="40" spans="1:70">
      <c r="A40" s="3">
        <v>66681</v>
      </c>
      <c r="B40" s="5">
        <v>20</v>
      </c>
      <c r="C40" s="10">
        <v>9.5</v>
      </c>
      <c r="D40" s="5"/>
      <c r="E40" s="5"/>
      <c r="F40" s="6">
        <v>19</v>
      </c>
      <c r="G40" s="6">
        <v>2</v>
      </c>
      <c r="H40" s="6">
        <v>100</v>
      </c>
      <c r="I40" s="6">
        <v>10</v>
      </c>
      <c r="J40" s="6">
        <v>17.5</v>
      </c>
      <c r="K40" s="6">
        <v>10</v>
      </c>
      <c r="L40" s="6">
        <v>4</v>
      </c>
      <c r="M40" s="6">
        <v>100</v>
      </c>
      <c r="N40" s="6">
        <v>10</v>
      </c>
      <c r="O40" s="6">
        <v>9</v>
      </c>
      <c r="P40" s="6">
        <v>19</v>
      </c>
      <c r="Q40" s="6">
        <v>100</v>
      </c>
      <c r="R40">
        <v>77</v>
      </c>
      <c r="S40" s="6">
        <v>10</v>
      </c>
      <c r="T40" s="6">
        <v>22</v>
      </c>
      <c r="U40" s="6">
        <v>4</v>
      </c>
      <c r="V40" s="6">
        <v>100</v>
      </c>
      <c r="W40" s="6">
        <v>10</v>
      </c>
      <c r="X40" s="6">
        <v>16</v>
      </c>
      <c r="Y40" s="6">
        <v>100</v>
      </c>
      <c r="Z40" s="6">
        <v>4</v>
      </c>
      <c r="AA40" s="6">
        <v>98</v>
      </c>
      <c r="AB40" s="6">
        <v>10</v>
      </c>
      <c r="AC40" s="6">
        <v>9.5</v>
      </c>
      <c r="AD40" s="6">
        <v>98</v>
      </c>
      <c r="AE40" s="6">
        <v>20</v>
      </c>
      <c r="AF40" s="6">
        <v>2</v>
      </c>
      <c r="AG40" s="6">
        <v>19</v>
      </c>
      <c r="AH40" s="6"/>
      <c r="AI40" s="6">
        <v>2</v>
      </c>
      <c r="AJ40" s="6">
        <v>28</v>
      </c>
      <c r="AK40">
        <v>39</v>
      </c>
      <c r="AL40" s="7">
        <v>42</v>
      </c>
      <c r="AM40" s="8">
        <f>(AK40+AL40)*0.7+AJ40</f>
        <v>84.699999999999989</v>
      </c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9">
        <f>(I40+K40+O40+W40+AC40)/0.5</f>
        <v>97</v>
      </c>
      <c r="BO40" s="9">
        <f>(F40+J40+P40+X40+AE40+AG40)/6/0.2</f>
        <v>92.083333333333329</v>
      </c>
      <c r="BP40" s="9">
        <f>(H40+M40+Q40+V40+Y40+AA40+AD40)/7</f>
        <v>99.428571428571431</v>
      </c>
      <c r="BQ40" s="9">
        <f>((R40+S40)*0.7+T40+AM40)/2</f>
        <v>83.8</v>
      </c>
      <c r="BR40" s="2">
        <f>(BQ40*0.4+BP40*0.1+BO40*0.1+BN40*0.1)/0.7</f>
        <v>89.101700680272131</v>
      </c>
    </row>
    <row r="41" spans="1:70">
      <c r="A41" s="11">
        <v>71592</v>
      </c>
      <c r="B41" s="5">
        <v>20</v>
      </c>
      <c r="C41" s="10">
        <v>9.5</v>
      </c>
      <c r="D41" s="5"/>
      <c r="E41" s="5"/>
      <c r="F41" s="6">
        <v>15.5</v>
      </c>
      <c r="G41" s="6">
        <v>2</v>
      </c>
      <c r="H41" s="6">
        <v>98</v>
      </c>
      <c r="I41" s="6">
        <v>10</v>
      </c>
      <c r="J41" s="6">
        <v>20</v>
      </c>
      <c r="K41" s="6">
        <v>8</v>
      </c>
      <c r="L41" s="6">
        <v>4</v>
      </c>
      <c r="M41" s="6">
        <v>99</v>
      </c>
      <c r="N41" s="6">
        <v>10</v>
      </c>
      <c r="O41" s="6">
        <v>5</v>
      </c>
      <c r="P41" s="6">
        <v>17.5</v>
      </c>
      <c r="Q41" s="6">
        <v>94</v>
      </c>
      <c r="R41">
        <v>73.5</v>
      </c>
      <c r="S41" s="6">
        <v>10</v>
      </c>
      <c r="T41" s="6">
        <v>23.5</v>
      </c>
      <c r="U41" s="6">
        <v>4</v>
      </c>
      <c r="V41" s="6">
        <v>100</v>
      </c>
      <c r="W41" s="6">
        <v>5</v>
      </c>
      <c r="X41" s="6">
        <v>15.5</v>
      </c>
      <c r="Y41" s="6">
        <v>100</v>
      </c>
      <c r="Z41" s="6">
        <v>4</v>
      </c>
      <c r="AA41" s="6">
        <v>96</v>
      </c>
      <c r="AB41" s="6">
        <v>10</v>
      </c>
      <c r="AC41" s="6">
        <v>6.5</v>
      </c>
      <c r="AD41" s="6">
        <v>100</v>
      </c>
      <c r="AE41" s="6">
        <v>18</v>
      </c>
      <c r="AF41" s="6">
        <v>2</v>
      </c>
      <c r="AG41" s="6">
        <v>18.5</v>
      </c>
      <c r="AH41" s="6"/>
      <c r="AI41" s="6">
        <v>2</v>
      </c>
      <c r="AJ41" s="6">
        <v>12.5</v>
      </c>
      <c r="AK41">
        <v>33</v>
      </c>
      <c r="AL41" s="7">
        <v>40</v>
      </c>
      <c r="AM41" s="8">
        <f>(AK41+AL41)*0.7+AJ41</f>
        <v>63.599999999999994</v>
      </c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9">
        <f>(I41+K41+O41+W41+AC41)/0.5</f>
        <v>69</v>
      </c>
      <c r="BO41" s="9">
        <f>(F41+J41+P41+X41+AE41+AG41)/6/0.2</f>
        <v>87.5</v>
      </c>
      <c r="BP41" s="9">
        <f>(H41+M41+Q41+V41+Y41+AA41+AD41)/7</f>
        <v>98.142857142857139</v>
      </c>
      <c r="BQ41" s="9">
        <f>((R41+S41)*0.7+T41+AM41)/2</f>
        <v>72.774999999999991</v>
      </c>
      <c r="BR41" s="2">
        <f>(BQ41*0.4+BP41*0.1+BO41*0.1+BN41*0.1)/0.7</f>
        <v>77.963265306122452</v>
      </c>
    </row>
    <row r="42" spans="1:70">
      <c r="A42" s="3">
        <v>71791</v>
      </c>
      <c r="B42" s="5">
        <v>20</v>
      </c>
      <c r="C42" s="10">
        <v>8</v>
      </c>
      <c r="D42" s="5"/>
      <c r="E42" s="5"/>
      <c r="F42" s="6">
        <v>19</v>
      </c>
      <c r="G42" s="6">
        <v>2</v>
      </c>
      <c r="H42" s="6">
        <v>100</v>
      </c>
      <c r="I42" s="6">
        <v>10</v>
      </c>
      <c r="J42" s="6">
        <v>19</v>
      </c>
      <c r="K42" s="6">
        <v>10</v>
      </c>
      <c r="L42" s="6">
        <v>4</v>
      </c>
      <c r="M42" s="6">
        <v>100</v>
      </c>
      <c r="N42" s="6">
        <v>10</v>
      </c>
      <c r="O42" s="6">
        <v>10</v>
      </c>
      <c r="P42" s="6">
        <v>16</v>
      </c>
      <c r="Q42" s="6">
        <v>100</v>
      </c>
      <c r="R42">
        <v>63</v>
      </c>
      <c r="S42" s="6">
        <v>10</v>
      </c>
      <c r="T42" s="6">
        <v>27.75</v>
      </c>
      <c r="U42" s="6">
        <v>4</v>
      </c>
      <c r="V42" s="6">
        <v>100</v>
      </c>
      <c r="W42" s="6">
        <v>10</v>
      </c>
      <c r="X42" s="6">
        <v>16</v>
      </c>
      <c r="Y42" s="6">
        <v>100</v>
      </c>
      <c r="Z42" s="6">
        <v>4</v>
      </c>
      <c r="AA42" s="6">
        <v>100</v>
      </c>
      <c r="AB42" s="6">
        <v>10</v>
      </c>
      <c r="AC42" s="6">
        <v>8.5</v>
      </c>
      <c r="AD42" s="6">
        <v>100</v>
      </c>
      <c r="AE42" s="6">
        <v>20</v>
      </c>
      <c r="AF42" s="6">
        <v>2</v>
      </c>
      <c r="AG42" s="6">
        <v>18</v>
      </c>
      <c r="AH42" s="6"/>
      <c r="AI42" s="6">
        <v>2</v>
      </c>
      <c r="AJ42" s="6">
        <v>29</v>
      </c>
      <c r="AK42">
        <v>54</v>
      </c>
      <c r="AL42" s="7">
        <v>41</v>
      </c>
      <c r="AM42" s="8">
        <f>(AK42+AL42)*0.7+AJ42</f>
        <v>95.5</v>
      </c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9">
        <f>(I42+K42+O42+W42+AC42)/0.5</f>
        <v>97</v>
      </c>
      <c r="BO42" s="9">
        <f>(F42+J42+P42+X42+AE42+AG42)/6/0.2</f>
        <v>90</v>
      </c>
      <c r="BP42" s="9">
        <f>(H42+M42+Q42+V42+Y42+AA42+AD42)/7</f>
        <v>100</v>
      </c>
      <c r="BQ42" s="9">
        <f>((R42+S42)*0.7+T42+AM42)/2</f>
        <v>87.174999999999997</v>
      </c>
      <c r="BR42" s="2">
        <f>(BQ42*0.4+BP42*0.1+BO42*0.1+BN42*0.1)/0.7</f>
        <v>90.814285714285717</v>
      </c>
    </row>
    <row r="43" spans="1:70">
      <c r="A43" s="11">
        <v>72024</v>
      </c>
      <c r="B43" s="5">
        <v>20</v>
      </c>
      <c r="C43" s="10">
        <v>9.5</v>
      </c>
      <c r="D43" s="5"/>
      <c r="E43" s="5"/>
      <c r="F43" s="6">
        <v>19.5</v>
      </c>
      <c r="G43" s="6">
        <v>2</v>
      </c>
      <c r="H43" s="6">
        <v>96</v>
      </c>
      <c r="I43" s="6">
        <v>9</v>
      </c>
      <c r="J43" s="6">
        <v>17</v>
      </c>
      <c r="K43" s="6">
        <v>8.5</v>
      </c>
      <c r="L43" s="6">
        <v>4</v>
      </c>
      <c r="M43" s="6">
        <v>100</v>
      </c>
      <c r="N43" s="6">
        <v>10</v>
      </c>
      <c r="O43" s="6">
        <v>8</v>
      </c>
      <c r="P43" s="6">
        <v>17.5</v>
      </c>
      <c r="Q43" s="6">
        <v>98</v>
      </c>
      <c r="R43">
        <f>21*3.5</f>
        <v>73.5</v>
      </c>
      <c r="S43" s="6">
        <v>10</v>
      </c>
      <c r="T43" s="6">
        <v>20</v>
      </c>
      <c r="U43" s="6">
        <v>4</v>
      </c>
      <c r="V43" s="6">
        <v>97</v>
      </c>
      <c r="W43" s="6">
        <v>6</v>
      </c>
      <c r="X43" s="6">
        <v>19.5</v>
      </c>
      <c r="Y43" s="6">
        <v>97</v>
      </c>
      <c r="Z43" s="6">
        <v>4</v>
      </c>
      <c r="AA43" s="6">
        <v>100</v>
      </c>
      <c r="AB43" s="6">
        <v>10</v>
      </c>
      <c r="AC43" s="6">
        <v>9.5</v>
      </c>
      <c r="AD43" s="6">
        <v>85</v>
      </c>
      <c r="AE43" s="6">
        <v>20</v>
      </c>
      <c r="AF43" s="6">
        <v>2</v>
      </c>
      <c r="AG43" s="6">
        <v>16.5</v>
      </c>
      <c r="AH43" s="6"/>
      <c r="AI43" s="6">
        <v>2</v>
      </c>
      <c r="AJ43" s="6">
        <v>24.5</v>
      </c>
      <c r="AK43">
        <v>39</v>
      </c>
      <c r="AL43" s="7">
        <v>34</v>
      </c>
      <c r="AM43" s="8">
        <f>(AK43+AL43)*0.7+AJ43</f>
        <v>75.599999999999994</v>
      </c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9">
        <f>(I43+K43+O43+W43+AC43)/0.5</f>
        <v>82</v>
      </c>
      <c r="BO43" s="9">
        <f>(F43+J43+P43+X43+AE43+AG43)/6/0.2</f>
        <v>91.666666666666657</v>
      </c>
      <c r="BP43" s="9">
        <f>(H43+M43+Q43+V43+Y43+AA43+AD43)/7</f>
        <v>96.142857142857139</v>
      </c>
      <c r="BQ43" s="9">
        <f>((R43+S43)*0.7+T43+AM43)/2</f>
        <v>77.024999999999991</v>
      </c>
      <c r="BR43" s="2">
        <f>(BQ43*0.4+BP43*0.1+BO43*0.1+BN43*0.1)/0.7</f>
        <v>82.558503401360554</v>
      </c>
    </row>
    <row r="44" spans="1:70">
      <c r="A44" s="3">
        <v>72492</v>
      </c>
      <c r="B44" s="5">
        <v>20</v>
      </c>
      <c r="C44" s="5">
        <v>9.5</v>
      </c>
      <c r="D44" s="5"/>
      <c r="E44" s="5"/>
      <c r="F44" s="6">
        <v>19</v>
      </c>
      <c r="G44" s="6">
        <v>2</v>
      </c>
      <c r="H44" s="6">
        <v>100</v>
      </c>
      <c r="I44" s="6">
        <v>10</v>
      </c>
      <c r="J44" s="6">
        <v>17.5</v>
      </c>
      <c r="K44" s="6">
        <v>9</v>
      </c>
      <c r="L44" s="6">
        <v>4</v>
      </c>
      <c r="M44" s="6">
        <v>100</v>
      </c>
      <c r="N44" s="6">
        <v>10</v>
      </c>
      <c r="O44" s="6">
        <v>9</v>
      </c>
      <c r="P44" s="6">
        <v>18</v>
      </c>
      <c r="Q44" s="6">
        <v>100</v>
      </c>
      <c r="R44">
        <v>73.5</v>
      </c>
      <c r="S44" s="6">
        <v>10</v>
      </c>
      <c r="T44" s="6">
        <v>15</v>
      </c>
      <c r="U44" s="6">
        <v>4</v>
      </c>
      <c r="V44" s="6">
        <v>100</v>
      </c>
      <c r="W44" s="6">
        <v>10</v>
      </c>
      <c r="X44" s="6">
        <v>16.5</v>
      </c>
      <c r="Y44" s="6">
        <v>100</v>
      </c>
      <c r="Z44" s="6">
        <v>4</v>
      </c>
      <c r="AA44" s="6">
        <v>94</v>
      </c>
      <c r="AB44" s="6">
        <v>10</v>
      </c>
      <c r="AC44" s="6">
        <v>10</v>
      </c>
      <c r="AD44" s="6">
        <v>97</v>
      </c>
      <c r="AE44" s="6">
        <v>15</v>
      </c>
      <c r="AF44" s="6">
        <v>2</v>
      </c>
      <c r="AG44" s="6">
        <v>18</v>
      </c>
      <c r="AH44" s="6"/>
      <c r="AI44" s="6">
        <v>2</v>
      </c>
      <c r="AJ44" s="6">
        <v>28.5</v>
      </c>
      <c r="AK44">
        <v>39</v>
      </c>
      <c r="AL44" s="7">
        <v>41</v>
      </c>
      <c r="AM44" s="8">
        <f>(AK44+AL44)*0.7+AJ44</f>
        <v>84.5</v>
      </c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9">
        <f>(I44+K44+O44+W44+AC44)/0.5</f>
        <v>96</v>
      </c>
      <c r="BO44" s="9">
        <f>(F44+J44+P44+X44+AE44+AG44)/6/0.2</f>
        <v>86.666666666666657</v>
      </c>
      <c r="BP44" s="9">
        <f>(H44+M44+Q44+V44+Y44+AA44+AD44)/7</f>
        <v>98.714285714285708</v>
      </c>
      <c r="BQ44" s="9">
        <f>((R44+S44)*0.7+T44+AM44)/2</f>
        <v>78.974999999999994</v>
      </c>
      <c r="BR44" s="2">
        <f>(BQ44*0.4+BP44*0.1+BO44*0.1+BN44*0.1)/0.7</f>
        <v>85.325850340136057</v>
      </c>
    </row>
    <row r="45" spans="1:70">
      <c r="A45" s="11">
        <v>77063</v>
      </c>
      <c r="B45" s="5">
        <v>20</v>
      </c>
      <c r="C45" s="10">
        <v>9.5</v>
      </c>
      <c r="D45" s="5"/>
      <c r="E45" s="5"/>
      <c r="F45" s="6">
        <v>18.5</v>
      </c>
      <c r="G45" s="6">
        <v>2</v>
      </c>
      <c r="H45" s="6">
        <v>99</v>
      </c>
      <c r="I45" s="6">
        <v>10</v>
      </c>
      <c r="J45" s="6">
        <v>17.5</v>
      </c>
      <c r="K45" s="6">
        <v>10</v>
      </c>
      <c r="L45" s="6"/>
      <c r="M45" s="6">
        <v>100</v>
      </c>
      <c r="N45" s="6">
        <v>10</v>
      </c>
      <c r="O45" s="6">
        <v>8</v>
      </c>
      <c r="P45" s="6">
        <v>20</v>
      </c>
      <c r="Q45" s="6">
        <v>94</v>
      </c>
      <c r="R45">
        <v>73.5</v>
      </c>
      <c r="S45" s="6">
        <v>10</v>
      </c>
      <c r="T45" s="6">
        <v>26</v>
      </c>
      <c r="U45" s="6">
        <v>4</v>
      </c>
      <c r="V45" s="6">
        <v>100</v>
      </c>
      <c r="W45" s="6">
        <v>9</v>
      </c>
      <c r="X45" s="6">
        <v>13</v>
      </c>
      <c r="Y45" s="6">
        <v>100</v>
      </c>
      <c r="Z45" s="6">
        <v>4</v>
      </c>
      <c r="AA45" s="6">
        <v>100</v>
      </c>
      <c r="AB45" s="6">
        <v>9</v>
      </c>
      <c r="AC45" s="6">
        <v>7.5</v>
      </c>
      <c r="AD45" s="6">
        <v>100</v>
      </c>
      <c r="AE45" s="6">
        <v>20</v>
      </c>
      <c r="AF45" s="6">
        <v>2</v>
      </c>
      <c r="AG45" s="6">
        <v>19</v>
      </c>
      <c r="AH45" s="6"/>
      <c r="AI45" s="6">
        <v>2</v>
      </c>
      <c r="AJ45" s="6">
        <v>29</v>
      </c>
      <c r="AK45">
        <v>24</v>
      </c>
      <c r="AL45" s="7">
        <v>36.5</v>
      </c>
      <c r="AM45" s="8">
        <f>(AK45+AL45)*0.7+AJ45</f>
        <v>71.349999999999994</v>
      </c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9">
        <f>(I45+K45+O45+W45+AC45)/0.5</f>
        <v>89</v>
      </c>
      <c r="BO45" s="9">
        <f>(F45+J45+P45+X45+AE45+AG45)/6/0.2</f>
        <v>90</v>
      </c>
      <c r="BP45" s="9">
        <f>(H45+M45+Q45+V45+Y45+AA45+AD45)/7</f>
        <v>99</v>
      </c>
      <c r="BQ45" s="9">
        <f>((R45+S45)*0.7+T45+AM45)/2</f>
        <v>77.899999999999991</v>
      </c>
      <c r="BR45" s="2">
        <f>(BQ45*0.4+BP45*0.1+BO45*0.1+BN45*0.1)/0.7</f>
        <v>84.228571428571428</v>
      </c>
    </row>
    <row r="46" spans="1:70">
      <c r="A46" s="3">
        <v>80109</v>
      </c>
      <c r="B46" s="5">
        <v>20</v>
      </c>
      <c r="C46" s="5">
        <v>9</v>
      </c>
      <c r="D46" s="5"/>
      <c r="E46" s="5"/>
      <c r="F46" s="6">
        <v>17</v>
      </c>
      <c r="G46" s="6">
        <v>2</v>
      </c>
      <c r="H46" s="6">
        <v>100</v>
      </c>
      <c r="I46" s="6">
        <v>8</v>
      </c>
      <c r="J46" s="6">
        <v>18</v>
      </c>
      <c r="K46" s="6">
        <v>10</v>
      </c>
      <c r="L46" s="6">
        <v>4</v>
      </c>
      <c r="M46" s="6">
        <v>100</v>
      </c>
      <c r="N46" s="6">
        <v>10</v>
      </c>
      <c r="O46" s="6">
        <v>8.5</v>
      </c>
      <c r="P46" s="6">
        <v>20</v>
      </c>
      <c r="Q46" s="6">
        <v>96</v>
      </c>
      <c r="R46">
        <v>77</v>
      </c>
      <c r="S46" s="6">
        <v>10</v>
      </c>
      <c r="T46" s="6">
        <v>28.5</v>
      </c>
      <c r="U46" s="6">
        <v>4</v>
      </c>
      <c r="V46" s="6">
        <v>96</v>
      </c>
      <c r="W46" s="6">
        <v>10</v>
      </c>
      <c r="X46" s="6">
        <v>20</v>
      </c>
      <c r="Y46" s="6">
        <v>97</v>
      </c>
      <c r="Z46" s="6">
        <v>4</v>
      </c>
      <c r="AA46" s="6">
        <v>100</v>
      </c>
      <c r="AB46" s="6">
        <v>10</v>
      </c>
      <c r="AC46" s="6">
        <v>9</v>
      </c>
      <c r="AD46" s="6">
        <v>100</v>
      </c>
      <c r="AE46" s="6">
        <v>14</v>
      </c>
      <c r="AF46" s="6">
        <v>2</v>
      </c>
      <c r="AG46" s="6">
        <v>17.5</v>
      </c>
      <c r="AH46" s="6"/>
      <c r="AI46" s="6">
        <v>2</v>
      </c>
      <c r="AJ46" s="6">
        <v>29.5</v>
      </c>
      <c r="AK46">
        <v>45</v>
      </c>
      <c r="AL46" s="7">
        <v>41</v>
      </c>
      <c r="AM46" s="8">
        <f>(AK46+AL46)*0.7+AJ46</f>
        <v>89.699999999999989</v>
      </c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9">
        <f>(I46+K46+O46+W46+AC46)/0.5</f>
        <v>91</v>
      </c>
      <c r="BO46" s="9">
        <f>(F46+J46+P46+X46+AE46+AG46)/6/0.2</f>
        <v>88.75</v>
      </c>
      <c r="BP46" s="9">
        <f>(H46+M46+Q46+V46+Y46+AA46+AD46)/7</f>
        <v>98.428571428571431</v>
      </c>
      <c r="BQ46" s="9">
        <f>((R46+S46)*0.7+T46+AM46)/2</f>
        <v>89.55</v>
      </c>
      <c r="BR46" s="2">
        <f>(BQ46*0.4+BP46*0.1+BO46*0.1+BN46*0.1)/0.7</f>
        <v>90.911224489795927</v>
      </c>
    </row>
    <row r="47" spans="1:70">
      <c r="A47" s="3">
        <v>80503</v>
      </c>
      <c r="B47" s="5">
        <v>20</v>
      </c>
      <c r="C47" s="10">
        <v>9.5</v>
      </c>
      <c r="D47" s="5"/>
      <c r="E47" s="5"/>
      <c r="F47" s="6">
        <v>20</v>
      </c>
      <c r="G47" s="6">
        <v>2</v>
      </c>
      <c r="H47" s="6">
        <v>100</v>
      </c>
      <c r="I47" s="6">
        <v>10</v>
      </c>
      <c r="J47" s="6">
        <v>18</v>
      </c>
      <c r="K47" s="6">
        <v>10</v>
      </c>
      <c r="L47" s="6">
        <v>4</v>
      </c>
      <c r="M47" s="6">
        <v>100</v>
      </c>
      <c r="N47" s="6"/>
      <c r="O47" s="6">
        <v>5</v>
      </c>
      <c r="P47" s="6">
        <v>20</v>
      </c>
      <c r="Q47" s="6">
        <v>96</v>
      </c>
      <c r="R47">
        <v>73.5</v>
      </c>
      <c r="S47" s="6">
        <v>9</v>
      </c>
      <c r="T47" s="6">
        <v>21</v>
      </c>
      <c r="U47" s="6">
        <v>4</v>
      </c>
      <c r="V47" s="6">
        <v>96</v>
      </c>
      <c r="W47" s="6">
        <v>9.5</v>
      </c>
      <c r="X47" s="6">
        <v>17</v>
      </c>
      <c r="Y47" s="6">
        <v>97</v>
      </c>
      <c r="Z47" s="6">
        <v>4</v>
      </c>
      <c r="AA47" s="6">
        <v>100</v>
      </c>
      <c r="AB47" s="6"/>
      <c r="AC47" s="6"/>
      <c r="AD47" s="6">
        <v>95</v>
      </c>
      <c r="AE47" s="6">
        <v>14</v>
      </c>
      <c r="AF47" s="6">
        <v>2</v>
      </c>
      <c r="AG47" s="6">
        <v>17.5</v>
      </c>
      <c r="AH47" s="6"/>
      <c r="AI47" s="6">
        <v>2</v>
      </c>
      <c r="AJ47" s="6">
        <v>27.5</v>
      </c>
      <c r="AK47">
        <v>39</v>
      </c>
      <c r="AL47" s="7">
        <v>31</v>
      </c>
      <c r="AM47" s="8">
        <f>(AK47+AL47)*0.7+AJ47</f>
        <v>76.5</v>
      </c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9">
        <f>(I47+K47+O47+W47+AC47)/0.5</f>
        <v>69</v>
      </c>
      <c r="BO47" s="9">
        <f>(F47+J47+P47+X47+AE47+AG47)/6/0.2</f>
        <v>88.75</v>
      </c>
      <c r="BP47" s="9">
        <f>(H47+M47+Q47+V47+Y47+AA47+AD47)/7</f>
        <v>97.714285714285708</v>
      </c>
      <c r="BQ47" s="9">
        <f>((R47+S47)*0.7+T47+AM47)/2</f>
        <v>77.625</v>
      </c>
      <c r="BR47" s="2">
        <f>(BQ47*0.4+BP47*0.1+BO47*0.1+BN47*0.1)/0.7</f>
        <v>80.852040816326536</v>
      </c>
    </row>
    <row r="48" spans="1:70">
      <c r="A48" s="3">
        <v>80517</v>
      </c>
      <c r="B48" s="4">
        <v>20</v>
      </c>
      <c r="C48" s="5">
        <v>9</v>
      </c>
      <c r="D48" s="5"/>
      <c r="E48" s="5"/>
      <c r="F48" s="6">
        <v>19.5</v>
      </c>
      <c r="G48" s="6">
        <v>2</v>
      </c>
      <c r="H48" s="6">
        <v>100</v>
      </c>
      <c r="I48" s="6">
        <v>10</v>
      </c>
      <c r="J48" s="6">
        <v>20</v>
      </c>
      <c r="K48" s="6">
        <v>10</v>
      </c>
      <c r="L48" s="6">
        <v>4</v>
      </c>
      <c r="M48" s="6">
        <v>100</v>
      </c>
      <c r="N48" s="6">
        <v>10</v>
      </c>
      <c r="O48" s="6">
        <v>10</v>
      </c>
      <c r="P48" s="6">
        <v>20</v>
      </c>
      <c r="Q48" s="6">
        <v>100</v>
      </c>
      <c r="R48">
        <v>84</v>
      </c>
      <c r="S48" s="6">
        <v>10</v>
      </c>
      <c r="T48" s="6">
        <v>24.5</v>
      </c>
      <c r="U48" s="6">
        <v>4</v>
      </c>
      <c r="V48" s="6">
        <v>97</v>
      </c>
      <c r="W48" s="6">
        <v>9</v>
      </c>
      <c r="X48" s="6">
        <v>18.5</v>
      </c>
      <c r="Y48" s="6">
        <v>100</v>
      </c>
      <c r="Z48" s="6">
        <v>4</v>
      </c>
      <c r="AA48" s="6">
        <v>100</v>
      </c>
      <c r="AB48" s="6">
        <v>9</v>
      </c>
      <c r="AC48" s="6">
        <v>9.5</v>
      </c>
      <c r="AD48" s="6">
        <v>100</v>
      </c>
      <c r="AE48" s="6">
        <v>20</v>
      </c>
      <c r="AF48" s="6">
        <v>2</v>
      </c>
      <c r="AG48" s="6">
        <v>20</v>
      </c>
      <c r="AH48" s="6"/>
      <c r="AI48" s="6">
        <v>2</v>
      </c>
      <c r="AJ48" s="6">
        <v>29</v>
      </c>
      <c r="AK48">
        <v>54</v>
      </c>
      <c r="AL48" s="7">
        <v>38.5</v>
      </c>
      <c r="AM48" s="8">
        <f>(AK48+AL48)*0.7+AJ48</f>
        <v>93.75</v>
      </c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9">
        <f>(I48+K48+O48+W48+AC48)/0.5</f>
        <v>97</v>
      </c>
      <c r="BO48" s="9">
        <f>(F48+J48+P48+X48+AE48+AG48)/6/0.2</f>
        <v>98.333333333333329</v>
      </c>
      <c r="BP48" s="9">
        <f>(H48+M48+Q48+V48+Y48+AA48+AD48)/7</f>
        <v>99.571428571428569</v>
      </c>
      <c r="BQ48" s="9">
        <f>((R48+S48)*0.7+T48+AM48)/2</f>
        <v>92.025000000000006</v>
      </c>
      <c r="BR48" s="2">
        <f>(BQ48*0.4+BP48*0.1+BO48*0.1+BN48*0.1)/0.7</f>
        <v>94.71496598639456</v>
      </c>
    </row>
    <row r="49" spans="1:70">
      <c r="A49" s="11">
        <v>80690</v>
      </c>
      <c r="B49" s="5">
        <v>20</v>
      </c>
      <c r="C49" s="10">
        <v>10</v>
      </c>
      <c r="D49" s="5"/>
      <c r="E49" s="5"/>
      <c r="F49" s="6">
        <v>20</v>
      </c>
      <c r="G49" s="6">
        <v>2</v>
      </c>
      <c r="H49" s="6">
        <v>99</v>
      </c>
      <c r="I49" s="6">
        <v>10</v>
      </c>
      <c r="J49" s="6">
        <v>17.5</v>
      </c>
      <c r="K49" s="6">
        <v>9</v>
      </c>
      <c r="L49" s="6">
        <v>4</v>
      </c>
      <c r="M49" s="6">
        <v>100</v>
      </c>
      <c r="N49" s="6">
        <v>10</v>
      </c>
      <c r="O49" s="6">
        <v>9</v>
      </c>
      <c r="P49" s="6">
        <v>20</v>
      </c>
      <c r="Q49" s="6">
        <v>94</v>
      </c>
      <c r="R49">
        <v>77</v>
      </c>
      <c r="S49" s="6">
        <v>10</v>
      </c>
      <c r="T49" s="6">
        <v>24</v>
      </c>
      <c r="U49" s="6">
        <v>4</v>
      </c>
      <c r="V49" s="6">
        <v>100</v>
      </c>
      <c r="W49" s="6">
        <v>5</v>
      </c>
      <c r="X49" s="6">
        <v>13</v>
      </c>
      <c r="Y49" s="6">
        <v>100</v>
      </c>
      <c r="Z49" s="6">
        <v>4</v>
      </c>
      <c r="AA49" s="6">
        <v>100</v>
      </c>
      <c r="AB49" s="6">
        <v>10</v>
      </c>
      <c r="AC49" s="6">
        <v>8</v>
      </c>
      <c r="AD49" s="6">
        <v>100</v>
      </c>
      <c r="AE49" s="6">
        <v>20</v>
      </c>
      <c r="AF49" s="6">
        <v>2</v>
      </c>
      <c r="AG49" s="6">
        <v>19</v>
      </c>
      <c r="AH49" s="6"/>
      <c r="AI49" s="6">
        <v>2</v>
      </c>
      <c r="AJ49" s="6">
        <v>26</v>
      </c>
      <c r="AK49">
        <v>39</v>
      </c>
      <c r="AL49" s="7">
        <v>37</v>
      </c>
      <c r="AM49" s="8">
        <f>(AK49+AL49)*0.7+AJ49</f>
        <v>79.199999999999989</v>
      </c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9">
        <f>(I49+K49+O49+W49+AC49)/0.5</f>
        <v>82</v>
      </c>
      <c r="BO49" s="9">
        <f>(F49+J49+P49+X49+AE49+AG49)/6/0.2</f>
        <v>91.25</v>
      </c>
      <c r="BP49" s="9">
        <f>(H49+M49+Q49+V49+Y49+AA49+AD49)/7</f>
        <v>99</v>
      </c>
      <c r="BQ49" s="9">
        <f>((R49+S49)*0.7+T49+AM49)/2</f>
        <v>82.05</v>
      </c>
      <c r="BR49" s="2">
        <f>(BQ49*0.4+BP49*0.1+BO49*0.1+BN49*0.1)/0.7</f>
        <v>85.778571428571439</v>
      </c>
    </row>
    <row r="50" spans="1:70">
      <c r="A50" s="3">
        <v>80908</v>
      </c>
      <c r="B50" s="5">
        <v>20</v>
      </c>
      <c r="C50" s="10">
        <v>9.5</v>
      </c>
      <c r="D50" s="5"/>
      <c r="E50" s="5"/>
      <c r="F50" s="6">
        <v>18.5</v>
      </c>
      <c r="G50" s="6">
        <v>2</v>
      </c>
      <c r="H50" s="6">
        <v>100</v>
      </c>
      <c r="I50" s="6">
        <v>10</v>
      </c>
      <c r="J50" s="6">
        <v>17.5</v>
      </c>
      <c r="K50" s="6">
        <v>10</v>
      </c>
      <c r="L50" s="6">
        <v>4</v>
      </c>
      <c r="M50" s="6">
        <v>100</v>
      </c>
      <c r="N50" s="6">
        <v>10</v>
      </c>
      <c r="O50" s="6">
        <v>9</v>
      </c>
      <c r="P50" s="6">
        <v>18</v>
      </c>
      <c r="Q50" s="6">
        <v>100</v>
      </c>
      <c r="R50">
        <v>73.5</v>
      </c>
      <c r="S50" s="6">
        <v>10</v>
      </c>
      <c r="T50" s="6">
        <v>19.75</v>
      </c>
      <c r="U50" s="6">
        <v>4</v>
      </c>
      <c r="V50" s="6">
        <v>98</v>
      </c>
      <c r="W50" s="6">
        <v>10</v>
      </c>
      <c r="X50" s="6">
        <v>17</v>
      </c>
      <c r="Y50" s="6">
        <v>100</v>
      </c>
      <c r="Z50" s="6">
        <v>4</v>
      </c>
      <c r="AA50" s="6">
        <v>99</v>
      </c>
      <c r="AB50" s="6">
        <v>10</v>
      </c>
      <c r="AC50" s="6">
        <v>10</v>
      </c>
      <c r="AD50" s="6">
        <v>100</v>
      </c>
      <c r="AE50" s="6">
        <v>15</v>
      </c>
      <c r="AF50" s="6">
        <v>2</v>
      </c>
      <c r="AG50" s="6">
        <v>18</v>
      </c>
      <c r="AH50" s="6"/>
      <c r="AI50" s="6">
        <v>2</v>
      </c>
      <c r="AJ50" s="6">
        <v>28</v>
      </c>
      <c r="AK50">
        <v>36</v>
      </c>
      <c r="AL50" s="7">
        <v>43</v>
      </c>
      <c r="AM50" s="8">
        <f>(AK50+AL50)*0.7+AJ50</f>
        <v>83.3</v>
      </c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9">
        <f>(I50+K50+O50+W50+AC50)/0.5</f>
        <v>98</v>
      </c>
      <c r="BO50" s="9">
        <f>(F50+J50+P50+X50+AE50+AG50)/6/0.2</f>
        <v>86.666666666666657</v>
      </c>
      <c r="BP50" s="9">
        <f>(H50+M50+Q50+V50+Y50+AA50+AD50)/7</f>
        <v>99.571428571428569</v>
      </c>
      <c r="BQ50" s="9">
        <f>((R50+S50)*0.7+T50+AM50)/2</f>
        <v>80.75</v>
      </c>
      <c r="BR50" s="2">
        <f>(BQ50*0.4+BP50*0.1+BO50*0.1+BN50*0.1)/0.7</f>
        <v>86.748299319727892</v>
      </c>
    </row>
    <row r="51" spans="1:70">
      <c r="A51" s="3">
        <v>81591</v>
      </c>
      <c r="B51" s="5">
        <v>20</v>
      </c>
      <c r="C51" s="10">
        <v>9.5</v>
      </c>
      <c r="D51" s="6"/>
      <c r="E51" s="6"/>
      <c r="F51" s="6">
        <v>19</v>
      </c>
      <c r="G51" s="6">
        <v>2</v>
      </c>
      <c r="H51" s="6">
        <v>100</v>
      </c>
      <c r="I51" s="6">
        <v>10</v>
      </c>
      <c r="J51" s="6">
        <v>19.5</v>
      </c>
      <c r="K51" s="6">
        <v>10</v>
      </c>
      <c r="L51" s="6"/>
      <c r="M51" s="6">
        <v>100</v>
      </c>
      <c r="N51" s="6">
        <v>10</v>
      </c>
      <c r="O51" s="6">
        <v>9</v>
      </c>
      <c r="P51" s="6">
        <v>18.5</v>
      </c>
      <c r="Q51" s="6">
        <v>100</v>
      </c>
      <c r="R51">
        <v>73.5</v>
      </c>
      <c r="S51" s="6">
        <v>10</v>
      </c>
      <c r="T51" s="6">
        <v>28.5</v>
      </c>
      <c r="U51" s="6">
        <v>4</v>
      </c>
      <c r="V51" s="6">
        <v>100</v>
      </c>
      <c r="W51" s="6">
        <v>10</v>
      </c>
      <c r="X51" s="6">
        <v>19</v>
      </c>
      <c r="Y51" s="6">
        <v>97</v>
      </c>
      <c r="Z51" s="6">
        <v>4</v>
      </c>
      <c r="AA51" s="6">
        <v>100</v>
      </c>
      <c r="AB51" s="6">
        <v>10</v>
      </c>
      <c r="AC51" s="6">
        <v>10</v>
      </c>
      <c r="AD51" s="6">
        <v>100</v>
      </c>
      <c r="AE51" s="6">
        <v>17</v>
      </c>
      <c r="AF51" s="6">
        <v>2</v>
      </c>
      <c r="AG51" s="6">
        <v>19</v>
      </c>
      <c r="AH51" s="6"/>
      <c r="AI51" s="6">
        <v>2</v>
      </c>
      <c r="AJ51" s="6">
        <v>26.5</v>
      </c>
      <c r="AK51">
        <v>51</v>
      </c>
      <c r="AL51" s="7">
        <v>41</v>
      </c>
      <c r="AM51" s="8">
        <f>(AK51+AL51)*0.7+AJ51</f>
        <v>90.899999999999991</v>
      </c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9">
        <f>(I51+K51+O51+W51+AC51)/0.5</f>
        <v>98</v>
      </c>
      <c r="BO51" s="9">
        <f>(F51+J51+P51+X51+AE51+AG51)/6/0.2</f>
        <v>93.333333333333329</v>
      </c>
      <c r="BP51" s="9">
        <f>(H51+M51+Q51+V51+Y51+AA51+AD51)/7</f>
        <v>99.571428571428569</v>
      </c>
      <c r="BQ51" s="9">
        <f>((R51+S51)*0.7+T51+AM51)/2</f>
        <v>88.924999999999983</v>
      </c>
      <c r="BR51" s="2">
        <f>(BQ51*0.4+BP51*0.1+BO51*0.1+BN51*0.1)/0.7</f>
        <v>92.372108843537418</v>
      </c>
    </row>
    <row r="52" spans="1:70">
      <c r="A52" s="11">
        <v>83472</v>
      </c>
      <c r="B52" s="5">
        <v>20</v>
      </c>
      <c r="C52" s="10">
        <v>9.5</v>
      </c>
      <c r="D52" s="5"/>
      <c r="E52" s="5"/>
      <c r="F52" s="6">
        <v>19</v>
      </c>
      <c r="G52" s="6">
        <v>2</v>
      </c>
      <c r="H52" s="6">
        <v>99</v>
      </c>
      <c r="I52" s="6">
        <v>10</v>
      </c>
      <c r="J52" s="6">
        <v>17.5</v>
      </c>
      <c r="K52" s="6">
        <v>8</v>
      </c>
      <c r="L52" s="6"/>
      <c r="M52" s="6">
        <v>100</v>
      </c>
      <c r="N52" s="6">
        <v>10</v>
      </c>
      <c r="O52" s="6">
        <v>7</v>
      </c>
      <c r="P52" s="6">
        <v>20</v>
      </c>
      <c r="Q52" s="6">
        <v>94</v>
      </c>
      <c r="R52">
        <v>73.5</v>
      </c>
      <c r="S52" s="6">
        <v>10</v>
      </c>
      <c r="T52" s="6">
        <v>22</v>
      </c>
      <c r="U52" s="6">
        <v>4</v>
      </c>
      <c r="V52" s="6">
        <v>100</v>
      </c>
      <c r="W52" s="6">
        <v>8.5</v>
      </c>
      <c r="X52" s="6">
        <v>14</v>
      </c>
      <c r="Y52" s="6">
        <v>100</v>
      </c>
      <c r="Z52" s="6">
        <v>4</v>
      </c>
      <c r="AA52" s="6">
        <v>100</v>
      </c>
      <c r="AB52" s="6">
        <v>10</v>
      </c>
      <c r="AC52" s="6">
        <v>8</v>
      </c>
      <c r="AD52" s="6">
        <v>100</v>
      </c>
      <c r="AE52" s="6">
        <v>20</v>
      </c>
      <c r="AF52" s="6"/>
      <c r="AG52" s="6"/>
      <c r="AH52" s="6"/>
      <c r="AI52" s="6">
        <v>2</v>
      </c>
      <c r="AJ52" s="6">
        <v>25.5</v>
      </c>
      <c r="AK52">
        <v>36</v>
      </c>
      <c r="AL52" s="6">
        <v>38.5</v>
      </c>
      <c r="AM52" s="8">
        <f>(AK52+AL52)*0.7+AJ52</f>
        <v>77.650000000000006</v>
      </c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9">
        <f>(I52+K52+O52+W52+AC52)/0.5</f>
        <v>83</v>
      </c>
      <c r="BO52" s="9">
        <f>(F52+J52+P52+X52+AE52+AG52)/6/0.2</f>
        <v>75.416666666666671</v>
      </c>
      <c r="BP52" s="9">
        <f>(H52+M52+Q52+V52+Y52+AA52+AD52)/7</f>
        <v>99</v>
      </c>
      <c r="BQ52" s="9">
        <f>((R52+S52)*0.7+T52+AM52)/2</f>
        <v>79.05</v>
      </c>
      <c r="BR52" s="2">
        <f>(BQ52*0.4+BP52*0.1+BO52*0.1+BN52*0.1)/0.7</f>
        <v>81.945238095238096</v>
      </c>
    </row>
    <row r="53" spans="1:70">
      <c r="A53" s="11">
        <v>84257</v>
      </c>
      <c r="B53" s="5">
        <v>20</v>
      </c>
      <c r="C53" s="10">
        <v>9</v>
      </c>
      <c r="D53" s="5"/>
      <c r="E53" s="5"/>
      <c r="F53" s="6">
        <v>14</v>
      </c>
      <c r="G53" s="6">
        <v>2</v>
      </c>
      <c r="H53" s="6">
        <v>100</v>
      </c>
      <c r="I53" s="6">
        <v>10</v>
      </c>
      <c r="J53" s="6">
        <v>16.5</v>
      </c>
      <c r="K53" s="6">
        <v>9</v>
      </c>
      <c r="L53" s="6">
        <v>4</v>
      </c>
      <c r="M53" s="6">
        <v>100</v>
      </c>
      <c r="N53" s="6">
        <v>10</v>
      </c>
      <c r="O53" s="6">
        <v>7.5</v>
      </c>
      <c r="P53" s="6">
        <v>17</v>
      </c>
      <c r="Q53" s="6">
        <v>99</v>
      </c>
      <c r="R53">
        <v>63</v>
      </c>
      <c r="S53" s="6">
        <v>9</v>
      </c>
      <c r="T53" s="6">
        <v>17</v>
      </c>
      <c r="U53" s="6">
        <v>4</v>
      </c>
      <c r="V53" s="6">
        <v>98</v>
      </c>
      <c r="W53" s="6">
        <v>9</v>
      </c>
      <c r="X53" s="6">
        <v>14</v>
      </c>
      <c r="Y53" s="6">
        <v>97</v>
      </c>
      <c r="Z53" s="6">
        <v>4</v>
      </c>
      <c r="AA53" s="6">
        <v>100</v>
      </c>
      <c r="AB53" s="6">
        <v>10</v>
      </c>
      <c r="AC53" s="6">
        <v>8.5</v>
      </c>
      <c r="AD53" s="6">
        <v>100</v>
      </c>
      <c r="AE53" s="6">
        <v>12</v>
      </c>
      <c r="AF53" s="6">
        <v>2</v>
      </c>
      <c r="AG53" s="6">
        <v>14.5</v>
      </c>
      <c r="AH53" s="6"/>
      <c r="AI53" s="6">
        <v>2</v>
      </c>
      <c r="AJ53" s="6">
        <v>16.5</v>
      </c>
      <c r="AK53">
        <v>6</v>
      </c>
      <c r="AL53" s="7">
        <v>18.5</v>
      </c>
      <c r="AM53" s="8">
        <f>(AK53+AL53)*0.7+AJ53</f>
        <v>33.65</v>
      </c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9">
        <f>(I53+K53+O53+W53+AC53)/0.5</f>
        <v>88</v>
      </c>
      <c r="BO53" s="9">
        <f>(F53+J53+P53+X53+AE53+AG53)/6/0.2</f>
        <v>73.333333333333329</v>
      </c>
      <c r="BP53" s="9">
        <f>(H53+M53+Q53+V53+Y53+AA53+AD53)/7</f>
        <v>99.142857142857139</v>
      </c>
      <c r="BQ53" s="9">
        <f>((R53+S53)*0.7+T53+AM53)/2</f>
        <v>50.525000000000006</v>
      </c>
      <c r="BR53" s="2">
        <f>(BQ53*0.4+BP53*0.1+BO53*0.1+BN53*0.1)/0.7</f>
        <v>66.082312925170086</v>
      </c>
    </row>
    <row r="54" spans="1:70">
      <c r="A54" s="11">
        <v>85045</v>
      </c>
      <c r="B54" s="5">
        <v>20</v>
      </c>
      <c r="C54" s="10">
        <v>8</v>
      </c>
      <c r="D54" s="5"/>
      <c r="E54" s="5"/>
      <c r="F54" s="6">
        <v>14.5</v>
      </c>
      <c r="G54" s="6"/>
      <c r="H54" s="6">
        <v>98</v>
      </c>
      <c r="I54" s="6">
        <v>10</v>
      </c>
      <c r="J54" s="6">
        <v>19.5</v>
      </c>
      <c r="K54" s="6">
        <v>10</v>
      </c>
      <c r="L54" s="6">
        <v>4</v>
      </c>
      <c r="M54" s="6">
        <v>100</v>
      </c>
      <c r="N54" s="6"/>
      <c r="O54" s="6">
        <v>8</v>
      </c>
      <c r="P54" s="6">
        <v>20</v>
      </c>
      <c r="Q54" s="6">
        <v>98</v>
      </c>
      <c r="R54">
        <v>56</v>
      </c>
      <c r="S54" s="6">
        <v>10</v>
      </c>
      <c r="T54" s="6">
        <v>26</v>
      </c>
      <c r="U54" s="6">
        <v>4</v>
      </c>
      <c r="V54" s="6">
        <v>100</v>
      </c>
      <c r="W54" s="6">
        <v>4.5</v>
      </c>
      <c r="X54" s="6">
        <v>13</v>
      </c>
      <c r="Y54" s="6">
        <v>97</v>
      </c>
      <c r="Z54" s="6">
        <v>4</v>
      </c>
      <c r="AA54" s="6">
        <v>100</v>
      </c>
      <c r="AB54" s="6">
        <v>9</v>
      </c>
      <c r="AC54" s="6">
        <v>8</v>
      </c>
      <c r="AD54" s="6">
        <v>95</v>
      </c>
      <c r="AE54" s="6">
        <v>20</v>
      </c>
      <c r="AF54" s="6">
        <v>2</v>
      </c>
      <c r="AG54" s="6">
        <v>13.5</v>
      </c>
      <c r="AH54" s="6"/>
      <c r="AI54" s="6">
        <v>2</v>
      </c>
      <c r="AJ54" s="6">
        <v>28.5</v>
      </c>
      <c r="AK54">
        <v>36</v>
      </c>
      <c r="AL54" s="7">
        <v>40</v>
      </c>
      <c r="AM54" s="8">
        <f>(AK54+AL54)*0.7+AJ54</f>
        <v>81.699999999999989</v>
      </c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9">
        <f>(I54+K54+O54+W54+AC54)/0.5</f>
        <v>81</v>
      </c>
      <c r="BO54" s="9">
        <f>(F54+J54+P54+X54+AE54+AG54)/6/0.2</f>
        <v>83.75</v>
      </c>
      <c r="BP54" s="9">
        <f>(H54+M54+Q54+V54+Y54+AA54+AD54)/7</f>
        <v>98.285714285714292</v>
      </c>
      <c r="BQ54" s="9">
        <f>((R54+S54)*0.7+T54+AM54)/2</f>
        <v>76.949999999999989</v>
      </c>
      <c r="BR54" s="2">
        <f>(BQ54*0.4+BP54*0.1+BO54*0.1+BN54*0.1)/0.7</f>
        <v>81.54795918367347</v>
      </c>
    </row>
    <row r="55" spans="1:70">
      <c r="A55" s="11">
        <v>85449</v>
      </c>
      <c r="B55" s="5">
        <v>20</v>
      </c>
      <c r="C55" s="10">
        <v>10</v>
      </c>
      <c r="D55" s="5"/>
      <c r="E55" s="5"/>
      <c r="F55" s="6">
        <v>19.5</v>
      </c>
      <c r="G55" s="6">
        <v>2</v>
      </c>
      <c r="H55" s="6">
        <v>100</v>
      </c>
      <c r="I55" s="6">
        <v>10</v>
      </c>
      <c r="J55" s="6">
        <v>17.5</v>
      </c>
      <c r="K55" s="6">
        <v>10</v>
      </c>
      <c r="L55" s="6">
        <v>4</v>
      </c>
      <c r="M55" s="6">
        <v>99</v>
      </c>
      <c r="N55" s="6">
        <v>10</v>
      </c>
      <c r="O55" s="6"/>
      <c r="P55" s="6">
        <v>16</v>
      </c>
      <c r="Q55" s="6">
        <v>95</v>
      </c>
      <c r="R55">
        <f>20*3.5</f>
        <v>70</v>
      </c>
      <c r="S55" s="7">
        <v>10</v>
      </c>
      <c r="T55" s="6">
        <v>29</v>
      </c>
      <c r="U55" s="6"/>
      <c r="V55" s="6"/>
      <c r="W55" s="6">
        <v>10</v>
      </c>
      <c r="X55" s="6">
        <v>15</v>
      </c>
      <c r="Y55" s="6">
        <v>94</v>
      </c>
      <c r="Z55" s="6">
        <v>4</v>
      </c>
      <c r="AA55" s="6">
        <v>95</v>
      </c>
      <c r="AB55" s="6"/>
      <c r="AC55" s="6"/>
      <c r="AD55" s="6"/>
      <c r="AE55" s="6">
        <v>20</v>
      </c>
      <c r="AF55" s="6">
        <v>2</v>
      </c>
      <c r="AG55" s="6">
        <v>13</v>
      </c>
      <c r="AH55" s="6"/>
      <c r="AI55" s="6"/>
      <c r="AJ55" s="6">
        <v>26</v>
      </c>
      <c r="AK55">
        <v>36</v>
      </c>
      <c r="AL55" s="6">
        <v>38.5</v>
      </c>
      <c r="AM55" s="8">
        <f>(AK55+AL55)*0.7+AJ55</f>
        <v>78.150000000000006</v>
      </c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9">
        <f>(I55+K55+O55+W55+AC55)/0.5</f>
        <v>60</v>
      </c>
      <c r="BO55" s="9">
        <f>(F55+J55+P55+X55+AE55+AG55)/6/0.2</f>
        <v>84.166666666666657</v>
      </c>
      <c r="BP55" s="9">
        <f>(H55+M55+Q55+V55+Y55+AA55+AD55)/7</f>
        <v>69</v>
      </c>
      <c r="BQ55" s="9">
        <f>((R55+S55)*0.7+T55+AM55)/2</f>
        <v>81.575000000000003</v>
      </c>
      <c r="BR55" s="2">
        <f>(BQ55*0.4+BP55*0.1+BO55*0.1+BN55*0.1)/0.7</f>
        <v>77.066666666666663</v>
      </c>
    </row>
    <row r="56" spans="1:70">
      <c r="A56" s="11">
        <v>85938</v>
      </c>
      <c r="B56" s="5">
        <v>20</v>
      </c>
      <c r="C56" s="10">
        <v>9.5</v>
      </c>
      <c r="D56" s="5"/>
      <c r="E56" s="5"/>
      <c r="F56" s="6">
        <v>13.5</v>
      </c>
      <c r="G56" s="6">
        <v>2</v>
      </c>
      <c r="H56" s="6">
        <v>96</v>
      </c>
      <c r="I56" s="6"/>
      <c r="J56" s="6">
        <v>19.5</v>
      </c>
      <c r="K56" s="6">
        <v>6</v>
      </c>
      <c r="L56" s="6"/>
      <c r="M56" s="6">
        <v>100</v>
      </c>
      <c r="N56" s="6"/>
      <c r="O56" s="6"/>
      <c r="P56" s="6">
        <v>17</v>
      </c>
      <c r="Q56" s="6">
        <v>90</v>
      </c>
      <c r="R56">
        <v>70</v>
      </c>
      <c r="S56" s="6">
        <v>10</v>
      </c>
      <c r="T56" s="6"/>
      <c r="U56" s="6">
        <v>4</v>
      </c>
      <c r="V56" s="6"/>
      <c r="W56" s="6"/>
      <c r="X56" s="6"/>
      <c r="Y56" s="6">
        <v>100</v>
      </c>
      <c r="Z56" s="6"/>
      <c r="AA56" s="6">
        <v>98</v>
      </c>
      <c r="AB56" s="6"/>
      <c r="AC56" s="6"/>
      <c r="AD56" s="6">
        <v>97</v>
      </c>
      <c r="AE56" s="6">
        <v>20</v>
      </c>
      <c r="AF56" s="6">
        <v>2</v>
      </c>
      <c r="AG56" s="6">
        <v>19.5</v>
      </c>
      <c r="AH56" s="6"/>
      <c r="AI56" s="6"/>
      <c r="AJ56" s="6">
        <v>25</v>
      </c>
      <c r="AK56">
        <v>33</v>
      </c>
      <c r="AL56" s="6">
        <v>35</v>
      </c>
      <c r="AM56" s="8">
        <f>(AK56+AL56)*0.7+AJ56</f>
        <v>72.599999999999994</v>
      </c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9">
        <f>(I56+K56+O56+W56+AC56)/0.5</f>
        <v>12</v>
      </c>
      <c r="BO56" s="9">
        <f>(F56+J56+P56+X56+AE56+AG56)/6/0.2</f>
        <v>74.583333333333329</v>
      </c>
      <c r="BP56" s="9">
        <f>(H56+M56+Q56+V56+Y56+AA56+AD56)/7</f>
        <v>83</v>
      </c>
      <c r="BQ56" s="9">
        <f>((R56+S56)*0.7+T56+AM56)/2</f>
        <v>64.3</v>
      </c>
      <c r="BR56" s="2">
        <f>(BQ56*0.4+BP56*0.1+BO56*0.1+BN56*0.1)/0.7</f>
        <v>60.969047619047622</v>
      </c>
    </row>
    <row r="57" spans="1:70">
      <c r="A57" s="11">
        <v>86420</v>
      </c>
      <c r="B57" s="5">
        <v>20</v>
      </c>
      <c r="C57" s="10">
        <v>9</v>
      </c>
      <c r="D57" s="6"/>
      <c r="E57" s="6"/>
      <c r="F57" s="6">
        <v>17.5</v>
      </c>
      <c r="G57" s="6">
        <v>2</v>
      </c>
      <c r="H57" s="6">
        <v>100</v>
      </c>
      <c r="I57" s="6">
        <v>10</v>
      </c>
      <c r="J57" s="6">
        <v>19.5</v>
      </c>
      <c r="K57" s="6">
        <v>9.5</v>
      </c>
      <c r="L57" s="6"/>
      <c r="M57" s="6">
        <v>100</v>
      </c>
      <c r="N57" s="6">
        <v>10</v>
      </c>
      <c r="O57" s="6">
        <v>4</v>
      </c>
      <c r="P57" s="6">
        <v>18.5</v>
      </c>
      <c r="Q57" s="6">
        <v>100</v>
      </c>
      <c r="R57">
        <v>59.5</v>
      </c>
      <c r="S57" s="6">
        <v>10</v>
      </c>
      <c r="T57" s="6">
        <v>21</v>
      </c>
      <c r="U57" s="6">
        <v>4</v>
      </c>
      <c r="V57" s="6">
        <v>100</v>
      </c>
      <c r="W57" s="6">
        <v>10</v>
      </c>
      <c r="X57" s="6">
        <v>13</v>
      </c>
      <c r="Y57" s="6">
        <v>97</v>
      </c>
      <c r="Z57" s="6">
        <v>4</v>
      </c>
      <c r="AA57" s="6">
        <v>96</v>
      </c>
      <c r="AB57" s="6">
        <v>10</v>
      </c>
      <c r="AC57" s="6">
        <v>9</v>
      </c>
      <c r="AD57" s="6">
        <v>100</v>
      </c>
      <c r="AE57" s="6">
        <v>17</v>
      </c>
      <c r="AF57" s="6">
        <v>2</v>
      </c>
      <c r="AG57" s="6">
        <v>19</v>
      </c>
      <c r="AH57" s="6"/>
      <c r="AI57" s="6">
        <v>2</v>
      </c>
      <c r="AJ57" s="6">
        <v>23.5</v>
      </c>
      <c r="AK57">
        <v>33</v>
      </c>
      <c r="AL57" s="7">
        <v>38</v>
      </c>
      <c r="AM57" s="8">
        <f>(AK57+AL57)*0.7+AJ57</f>
        <v>73.199999999999989</v>
      </c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9">
        <f>(I57+K57+O57+W57+AC57)/0.5</f>
        <v>85</v>
      </c>
      <c r="BO57" s="9">
        <f>(F57+J57+P57+X57+AE57+AG57)/6/0.2</f>
        <v>87.083333333333329</v>
      </c>
      <c r="BP57" s="9">
        <f>(H57+M57+Q57+V57+Y57+AA57+AD57)/7</f>
        <v>99</v>
      </c>
      <c r="BQ57" s="9">
        <f>((R57+S57)*0.7+T57+AM57)/2</f>
        <v>71.424999999999997</v>
      </c>
      <c r="BR57" s="2">
        <f>(BQ57*0.4+BP57*0.1+BO57*0.1+BN57*0.1)/0.7</f>
        <v>79.540476190476198</v>
      </c>
    </row>
    <row r="58" spans="1:70">
      <c r="A58" s="11">
        <v>90906</v>
      </c>
      <c r="B58" s="5">
        <v>20</v>
      </c>
      <c r="C58" s="10">
        <v>9.5</v>
      </c>
      <c r="D58" s="5"/>
      <c r="E58" s="5"/>
      <c r="F58" s="5">
        <v>18.5</v>
      </c>
      <c r="G58" s="6"/>
      <c r="H58" s="6">
        <v>100</v>
      </c>
      <c r="I58" s="6">
        <v>10</v>
      </c>
      <c r="J58" s="6">
        <v>15.5</v>
      </c>
      <c r="K58" s="6">
        <v>9</v>
      </c>
      <c r="L58" s="6">
        <v>4</v>
      </c>
      <c r="M58" s="6">
        <v>100</v>
      </c>
      <c r="N58" s="6">
        <v>10</v>
      </c>
      <c r="O58" s="6">
        <v>8</v>
      </c>
      <c r="P58" s="6">
        <v>20</v>
      </c>
      <c r="Q58" s="6">
        <v>96</v>
      </c>
      <c r="R58">
        <v>70</v>
      </c>
      <c r="S58" s="6">
        <v>10</v>
      </c>
      <c r="T58" s="6">
        <v>25.5</v>
      </c>
      <c r="U58" s="6">
        <v>4</v>
      </c>
      <c r="V58" s="6">
        <v>100</v>
      </c>
      <c r="W58" s="6">
        <v>10</v>
      </c>
      <c r="X58" s="6">
        <v>12</v>
      </c>
      <c r="Y58" s="6">
        <v>100</v>
      </c>
      <c r="Z58" s="6">
        <v>4</v>
      </c>
      <c r="AA58" s="6">
        <v>100</v>
      </c>
      <c r="AB58" s="6">
        <v>10</v>
      </c>
      <c r="AC58" s="6">
        <v>7</v>
      </c>
      <c r="AD58" s="6"/>
      <c r="AE58" s="6">
        <v>20</v>
      </c>
      <c r="AF58" s="6">
        <v>2</v>
      </c>
      <c r="AG58" s="6"/>
      <c r="AH58" s="6"/>
      <c r="AI58" s="6">
        <v>2</v>
      </c>
      <c r="AJ58" s="6">
        <v>27.5</v>
      </c>
      <c r="AK58">
        <v>30</v>
      </c>
      <c r="AL58" s="6">
        <v>34</v>
      </c>
      <c r="AM58" s="8">
        <f>(AK58+AL58)*0.7+AJ58</f>
        <v>72.3</v>
      </c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9">
        <f>(I58+K58+O58+W58+AC58)/0.5</f>
        <v>88</v>
      </c>
      <c r="BO58" s="9">
        <f>(F58+J58+P58+X58+AE58+AG58)/6/0.2</f>
        <v>71.666666666666671</v>
      </c>
      <c r="BP58" s="9">
        <f>(H58+M58+Q58+V58+Y58+AA58+AD58)/7</f>
        <v>85.142857142857139</v>
      </c>
      <c r="BQ58" s="9">
        <f>((R58+S58)*0.7+T58+AM58)/2</f>
        <v>76.900000000000006</v>
      </c>
      <c r="BR58" s="2">
        <f>(BQ58*0.4+BP58*0.1+BO58*0.1+BN58*0.1)/0.7</f>
        <v>78.915646258503401</v>
      </c>
    </row>
    <row r="59" spans="1:70">
      <c r="A59" s="11">
        <v>91492</v>
      </c>
      <c r="B59" s="5">
        <v>20</v>
      </c>
      <c r="C59" s="10">
        <v>9.5</v>
      </c>
      <c r="D59" s="5"/>
      <c r="E59" s="5"/>
      <c r="F59" s="6">
        <v>14</v>
      </c>
      <c r="G59" s="6">
        <v>2</v>
      </c>
      <c r="H59" s="6">
        <v>100</v>
      </c>
      <c r="I59" s="6">
        <v>10</v>
      </c>
      <c r="J59" s="6">
        <v>16.5</v>
      </c>
      <c r="K59" s="6">
        <v>10</v>
      </c>
      <c r="L59" s="6">
        <v>4</v>
      </c>
      <c r="M59" s="6">
        <v>100</v>
      </c>
      <c r="N59" s="6">
        <v>10</v>
      </c>
      <c r="O59" s="6">
        <v>9</v>
      </c>
      <c r="P59" s="6">
        <v>17</v>
      </c>
      <c r="Q59" s="6">
        <v>99</v>
      </c>
      <c r="R59">
        <v>80.5</v>
      </c>
      <c r="S59" s="6">
        <v>9</v>
      </c>
      <c r="T59" s="6">
        <v>26.5</v>
      </c>
      <c r="U59" s="6">
        <v>4</v>
      </c>
      <c r="V59" s="6">
        <v>98</v>
      </c>
      <c r="W59" s="6">
        <v>9.5</v>
      </c>
      <c r="X59" s="6">
        <v>14</v>
      </c>
      <c r="Y59" s="6">
        <v>97</v>
      </c>
      <c r="Z59" s="6">
        <v>4</v>
      </c>
      <c r="AA59" s="6">
        <v>100</v>
      </c>
      <c r="AB59" s="6">
        <v>9</v>
      </c>
      <c r="AC59" s="6">
        <v>10</v>
      </c>
      <c r="AD59" s="6">
        <v>100</v>
      </c>
      <c r="AE59" s="6">
        <v>12</v>
      </c>
      <c r="AF59" s="6">
        <v>2</v>
      </c>
      <c r="AG59" s="6">
        <v>14.5</v>
      </c>
      <c r="AH59" s="6"/>
      <c r="AI59" s="6">
        <v>2</v>
      </c>
      <c r="AJ59" s="6">
        <v>23.5</v>
      </c>
      <c r="AK59">
        <v>42</v>
      </c>
      <c r="AL59" s="7">
        <v>35</v>
      </c>
      <c r="AM59" s="8">
        <f>(AK59+AL59)*0.7+AJ59</f>
        <v>77.400000000000006</v>
      </c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9">
        <f>(I59+K59+O59+W59+AC59)/0.5</f>
        <v>97</v>
      </c>
      <c r="BO59" s="9">
        <f>(F59+J59+P59+X59+AE59+AG59)/6/0.2</f>
        <v>73.333333333333329</v>
      </c>
      <c r="BP59" s="9">
        <f>(H59+M59+Q59+V59+Y59+AA59+AD59)/7</f>
        <v>99.142857142857139</v>
      </c>
      <c r="BQ59" s="9">
        <f>((R59+S59)*0.7+T59+AM59)/2</f>
        <v>83.275000000000006</v>
      </c>
      <c r="BR59" s="2">
        <f>(BQ59*0.4+BP59*0.1+BO59*0.1+BN59*0.1)/0.7</f>
        <v>86.082312925170086</v>
      </c>
    </row>
    <row r="60" spans="1:70">
      <c r="A60" s="11">
        <v>92291</v>
      </c>
      <c r="B60" s="5">
        <v>20</v>
      </c>
      <c r="C60" s="5">
        <v>9</v>
      </c>
      <c r="D60" s="5"/>
      <c r="E60" s="5"/>
      <c r="F60" s="6">
        <v>19</v>
      </c>
      <c r="G60" s="6">
        <v>2</v>
      </c>
      <c r="H60" s="6">
        <v>96</v>
      </c>
      <c r="I60" s="6">
        <v>10</v>
      </c>
      <c r="J60" s="6">
        <v>17.5</v>
      </c>
      <c r="K60" s="6">
        <v>10</v>
      </c>
      <c r="L60" s="6">
        <v>4</v>
      </c>
      <c r="M60" s="6">
        <v>100</v>
      </c>
      <c r="N60" s="6">
        <v>10</v>
      </c>
      <c r="O60" s="6">
        <v>7</v>
      </c>
      <c r="P60" s="6">
        <v>17</v>
      </c>
      <c r="Q60" s="6">
        <v>97</v>
      </c>
      <c r="R60">
        <v>42</v>
      </c>
      <c r="S60" s="6">
        <v>9.5</v>
      </c>
      <c r="T60" s="6">
        <v>19.5</v>
      </c>
      <c r="U60" s="6"/>
      <c r="V60" s="6">
        <v>97</v>
      </c>
      <c r="W60" s="6">
        <v>9.5</v>
      </c>
      <c r="X60" s="6">
        <v>17</v>
      </c>
      <c r="Y60" s="6">
        <v>100</v>
      </c>
      <c r="Z60" s="6">
        <v>4</v>
      </c>
      <c r="AA60" s="6">
        <v>100</v>
      </c>
      <c r="AB60" s="6">
        <v>10</v>
      </c>
      <c r="AC60" s="6">
        <v>8</v>
      </c>
      <c r="AD60" s="6">
        <v>100</v>
      </c>
      <c r="AE60" s="6">
        <v>18</v>
      </c>
      <c r="AF60" s="6">
        <v>2</v>
      </c>
      <c r="AG60" s="6">
        <v>19.5</v>
      </c>
      <c r="AH60" s="6"/>
      <c r="AI60" s="6">
        <v>2</v>
      </c>
      <c r="AJ60" s="6">
        <v>28</v>
      </c>
      <c r="AK60">
        <v>36</v>
      </c>
      <c r="AL60" s="7">
        <v>25.5</v>
      </c>
      <c r="AM60" s="8">
        <f>(AK60+AL60)*0.7+AJ60</f>
        <v>71.05</v>
      </c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9">
        <f>(I60+K60+O60+W60+AC60)/0.5</f>
        <v>89</v>
      </c>
      <c r="BO60" s="9">
        <f>(F60+J60+P60+X60+AE60+AG60)/6/0.2</f>
        <v>90</v>
      </c>
      <c r="BP60" s="9">
        <f>(H60+M60+Q60+V60+Y60+AA60+AD60)/7</f>
        <v>98.571428571428569</v>
      </c>
      <c r="BQ60" s="9">
        <f>((R60+S60)*0.7+T60+AM60)/2</f>
        <v>63.3</v>
      </c>
      <c r="BR60" s="2">
        <f>(BQ60*0.4+BP60*0.1+BO60*0.1+BN60*0.1)/0.7</f>
        <v>75.824489795918367</v>
      </c>
    </row>
    <row r="61" spans="1:70">
      <c r="A61" s="3">
        <v>93091</v>
      </c>
      <c r="B61" s="5">
        <v>20</v>
      </c>
      <c r="C61" s="5">
        <v>9</v>
      </c>
      <c r="D61" s="5"/>
      <c r="E61" s="5"/>
      <c r="F61" s="6">
        <v>19.5</v>
      </c>
      <c r="G61" s="6"/>
      <c r="H61" s="6">
        <v>100</v>
      </c>
      <c r="I61" s="6">
        <v>10</v>
      </c>
      <c r="J61" s="6">
        <v>18</v>
      </c>
      <c r="K61" s="6">
        <v>10</v>
      </c>
      <c r="L61" s="6">
        <v>4</v>
      </c>
      <c r="M61" s="6">
        <v>100</v>
      </c>
      <c r="N61" s="6">
        <v>10</v>
      </c>
      <c r="O61" s="6">
        <v>10</v>
      </c>
      <c r="P61" s="6">
        <v>20</v>
      </c>
      <c r="Q61" s="6">
        <v>95</v>
      </c>
      <c r="R61">
        <v>80.5</v>
      </c>
      <c r="S61" s="6">
        <v>9</v>
      </c>
      <c r="T61" s="6">
        <v>22</v>
      </c>
      <c r="U61" s="6">
        <v>4</v>
      </c>
      <c r="V61" s="6">
        <v>96</v>
      </c>
      <c r="W61" s="6">
        <v>10</v>
      </c>
      <c r="X61" s="6">
        <v>13.5</v>
      </c>
      <c r="Y61" s="6">
        <v>97</v>
      </c>
      <c r="Z61" s="6">
        <v>4</v>
      </c>
      <c r="AA61" s="6">
        <v>100</v>
      </c>
      <c r="AB61" s="6">
        <v>10</v>
      </c>
      <c r="AC61" s="6">
        <v>9</v>
      </c>
      <c r="AD61" s="6">
        <v>93</v>
      </c>
      <c r="AE61" s="6">
        <v>14</v>
      </c>
      <c r="AF61" s="6">
        <v>2</v>
      </c>
      <c r="AG61" s="6">
        <v>17.5</v>
      </c>
      <c r="AH61" s="6"/>
      <c r="AI61" s="6"/>
      <c r="AJ61" s="6">
        <v>28</v>
      </c>
      <c r="AK61">
        <v>39</v>
      </c>
      <c r="AL61" s="6">
        <v>34</v>
      </c>
      <c r="AM61" s="8">
        <f>(AK61+AL61)*0.7+AJ61</f>
        <v>79.099999999999994</v>
      </c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9">
        <f>(I61+K61+O61+W61+AC61)/0.5</f>
        <v>98</v>
      </c>
      <c r="BO61" s="9">
        <f>(F61+J61+P61+X61+AE61+AG61)/6/0.2</f>
        <v>85.416666666666657</v>
      </c>
      <c r="BP61" s="9">
        <f>(H61+M61+Q61+V61+Y61+AA61+AD61)/7</f>
        <v>97.285714285714292</v>
      </c>
      <c r="BQ61" s="9">
        <f>((R61+S61)*0.7+T61+AM61)/2</f>
        <v>81.875</v>
      </c>
      <c r="BR61" s="2">
        <f>(BQ61*0.4+BP61*0.1+BO61*0.1+BN61*0.1)/0.7</f>
        <v>86.886054421768719</v>
      </c>
    </row>
    <row r="62" spans="1:70">
      <c r="A62" s="3">
        <v>94050</v>
      </c>
      <c r="B62" s="5">
        <v>20</v>
      </c>
      <c r="C62" s="5">
        <v>9</v>
      </c>
      <c r="D62" s="5"/>
      <c r="E62" s="5"/>
      <c r="F62" s="6">
        <v>18</v>
      </c>
      <c r="G62" s="6">
        <v>2</v>
      </c>
      <c r="H62" s="6">
        <v>100</v>
      </c>
      <c r="I62" s="6">
        <v>10</v>
      </c>
      <c r="J62" s="6">
        <v>18</v>
      </c>
      <c r="K62" s="6">
        <v>10</v>
      </c>
      <c r="L62" s="6">
        <v>4</v>
      </c>
      <c r="M62" s="6">
        <v>100</v>
      </c>
      <c r="N62" s="6">
        <v>10</v>
      </c>
      <c r="O62" s="6">
        <v>9</v>
      </c>
      <c r="P62" s="6">
        <v>20</v>
      </c>
      <c r="Q62" s="6">
        <v>96</v>
      </c>
      <c r="R62">
        <v>73.5</v>
      </c>
      <c r="S62" s="6">
        <v>10</v>
      </c>
      <c r="T62" s="6">
        <v>24.5</v>
      </c>
      <c r="U62" s="6">
        <v>4</v>
      </c>
      <c r="V62" s="6">
        <v>96</v>
      </c>
      <c r="W62" s="6">
        <v>9.5</v>
      </c>
      <c r="X62" s="6">
        <v>17</v>
      </c>
      <c r="Y62" s="6">
        <v>97</v>
      </c>
      <c r="Z62" s="6">
        <v>4</v>
      </c>
      <c r="AA62" s="6">
        <v>100</v>
      </c>
      <c r="AB62" s="6">
        <v>9</v>
      </c>
      <c r="AC62" s="6">
        <v>10</v>
      </c>
      <c r="AD62" s="6">
        <v>100</v>
      </c>
      <c r="AE62" s="6">
        <v>14</v>
      </c>
      <c r="AF62" s="6">
        <v>2</v>
      </c>
      <c r="AG62" s="6">
        <v>17.5</v>
      </c>
      <c r="AH62" s="6"/>
      <c r="AI62" s="6">
        <v>2</v>
      </c>
      <c r="AJ62" s="6">
        <v>25.5</v>
      </c>
      <c r="AK62">
        <v>42</v>
      </c>
      <c r="AL62" s="7">
        <v>40</v>
      </c>
      <c r="AM62" s="8">
        <f>(AK62+AL62)*0.7+AJ62</f>
        <v>82.9</v>
      </c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9">
        <f>(I62+K62+O62+W62+AC62)/0.5</f>
        <v>97</v>
      </c>
      <c r="BO62" s="9">
        <f>(F62+J62+P62+X62+AE62+AG62)/6/0.2</f>
        <v>87.083333333333329</v>
      </c>
      <c r="BP62" s="9">
        <f>(H62+M62+Q62+V62+Y62+AA62+AD62)/7</f>
        <v>98.428571428571431</v>
      </c>
      <c r="BQ62" s="9">
        <f>((R62+S62)*0.7+T62+AM62)/2</f>
        <v>82.924999999999997</v>
      </c>
      <c r="BR62" s="2">
        <f>(BQ62*0.4+BP62*0.1+BO62*0.1+BN62*0.1)/0.7</f>
        <v>87.74455782312927</v>
      </c>
    </row>
    <row r="63" spans="1:70">
      <c r="A63" s="11">
        <v>95223</v>
      </c>
      <c r="B63" s="5">
        <v>20</v>
      </c>
      <c r="C63" s="10">
        <v>9</v>
      </c>
      <c r="D63" s="6"/>
      <c r="E63" s="6"/>
      <c r="F63" s="6">
        <v>18.5</v>
      </c>
      <c r="G63" s="6">
        <v>2</v>
      </c>
      <c r="H63" s="6">
        <v>100</v>
      </c>
      <c r="I63" s="6"/>
      <c r="J63" s="6">
        <v>19.5</v>
      </c>
      <c r="K63" s="6"/>
      <c r="L63" s="6"/>
      <c r="M63" s="6">
        <v>100</v>
      </c>
      <c r="N63" s="6"/>
      <c r="O63" s="6"/>
      <c r="P63" s="6">
        <v>18.5</v>
      </c>
      <c r="Q63" s="6">
        <v>96</v>
      </c>
      <c r="R63">
        <v>84</v>
      </c>
      <c r="S63" s="6">
        <v>10</v>
      </c>
      <c r="T63" s="6">
        <v>25</v>
      </c>
      <c r="U63" s="6">
        <v>4</v>
      </c>
      <c r="V63" s="6">
        <v>100</v>
      </c>
      <c r="W63" s="6">
        <v>10</v>
      </c>
      <c r="X63" s="6">
        <v>14.5</v>
      </c>
      <c r="Y63" s="6">
        <v>97</v>
      </c>
      <c r="Z63" s="6">
        <v>4</v>
      </c>
      <c r="AA63" s="6">
        <v>100</v>
      </c>
      <c r="AB63" s="6">
        <v>10</v>
      </c>
      <c r="AC63" s="6">
        <v>8</v>
      </c>
      <c r="AD63" s="6">
        <v>100</v>
      </c>
      <c r="AE63" s="6">
        <v>17</v>
      </c>
      <c r="AF63" s="6">
        <v>2</v>
      </c>
      <c r="AG63" s="6">
        <v>19</v>
      </c>
      <c r="AH63" s="6"/>
      <c r="AI63" s="6">
        <v>2</v>
      </c>
      <c r="AJ63" s="6">
        <v>29.5</v>
      </c>
      <c r="AK63">
        <v>51</v>
      </c>
      <c r="AL63" s="7">
        <v>33</v>
      </c>
      <c r="AM63" s="8">
        <f>(AK63+AL63)*0.7+AJ63</f>
        <v>88.3</v>
      </c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9">
        <f>(I63+K63+O63+W63+AC63)/0.5</f>
        <v>36</v>
      </c>
      <c r="BO63" s="9">
        <f>(F63+J63+P63+X63+AE63+AG63)/6/0.2</f>
        <v>89.166666666666657</v>
      </c>
      <c r="BP63" s="9">
        <f>(H63+M63+Q63+V63+Y63+AA63+AD63)/7</f>
        <v>99</v>
      </c>
      <c r="BQ63" s="9">
        <f>((R63+S63)*0.7+T63+AM63)/2</f>
        <v>89.55</v>
      </c>
      <c r="BR63" s="2">
        <f>(BQ63*0.4+BP63*0.1+BO63*0.1+BN63*0.1)/0.7</f>
        <v>83.195238095238096</v>
      </c>
    </row>
    <row r="64" spans="1:70">
      <c r="A64" s="11">
        <v>96125</v>
      </c>
      <c r="B64" s="5">
        <v>20</v>
      </c>
      <c r="C64" s="10">
        <v>9</v>
      </c>
      <c r="D64" s="5"/>
      <c r="E64" s="5"/>
      <c r="F64" s="6">
        <v>17.5</v>
      </c>
      <c r="G64" s="6">
        <v>2</v>
      </c>
      <c r="H64" s="6">
        <v>100</v>
      </c>
      <c r="I64" s="6"/>
      <c r="J64" s="6">
        <v>19.5</v>
      </c>
      <c r="K64" s="6"/>
      <c r="L64" s="6">
        <v>4</v>
      </c>
      <c r="M64" s="6">
        <v>97</v>
      </c>
      <c r="N64" s="6"/>
      <c r="O64" s="6"/>
      <c r="P64" s="6">
        <v>20</v>
      </c>
      <c r="Q64" s="6"/>
      <c r="R64">
        <v>63</v>
      </c>
      <c r="S64" s="6">
        <v>9</v>
      </c>
      <c r="T64" s="6"/>
      <c r="U64" s="6"/>
      <c r="V64" s="6">
        <v>100</v>
      </c>
      <c r="W64" s="6"/>
      <c r="X64" s="6">
        <v>7</v>
      </c>
      <c r="Y64" s="6">
        <v>100</v>
      </c>
      <c r="Z64" s="6"/>
      <c r="AA64" s="6">
        <v>96</v>
      </c>
      <c r="AB64" s="6"/>
      <c r="AC64" s="6"/>
      <c r="AD64" s="6">
        <v>100</v>
      </c>
      <c r="AE64" s="6"/>
      <c r="AF64" s="6">
        <v>2</v>
      </c>
      <c r="AG64" s="6"/>
      <c r="AH64" s="6"/>
      <c r="AI64" s="6"/>
      <c r="AJ64" s="6"/>
      <c r="AK64">
        <v>30</v>
      </c>
      <c r="AL64" s="7">
        <v>15.5</v>
      </c>
      <c r="AM64" s="8">
        <f>(AK64+AL64)*0.7+AJ64</f>
        <v>31.849999999999998</v>
      </c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9">
        <f>(I64+K64+O64+W64+AC64)/0.5</f>
        <v>0</v>
      </c>
      <c r="BO64" s="9">
        <f>(F64+J64+P64+X64+AE64+AG64)/6/0.2</f>
        <v>53.333333333333329</v>
      </c>
      <c r="BP64" s="9">
        <f>(H64+M64+Q64+V64+Y64+AA64+AD64)/7</f>
        <v>84.714285714285708</v>
      </c>
      <c r="BQ64" s="9">
        <f>((R64+S64)*0.7+T64+AM64)/2</f>
        <v>41.125</v>
      </c>
      <c r="BR64" s="2">
        <f>(BQ64*0.4+BP64*0.1+BO64*0.1+BN64*0.1)/0.7</f>
        <v>43.221088435374149</v>
      </c>
    </row>
    <row r="65" spans="1:70">
      <c r="A65" s="11">
        <v>96129</v>
      </c>
      <c r="B65" s="5">
        <v>20</v>
      </c>
      <c r="C65" s="10">
        <v>8.5</v>
      </c>
      <c r="D65" s="5"/>
      <c r="E65" s="5"/>
      <c r="F65" s="6">
        <v>20</v>
      </c>
      <c r="G65" s="6">
        <v>2</v>
      </c>
      <c r="H65" s="6">
        <v>96</v>
      </c>
      <c r="I65" s="6">
        <v>10</v>
      </c>
      <c r="J65" s="6">
        <v>19.5</v>
      </c>
      <c r="K65" s="6">
        <v>8</v>
      </c>
      <c r="L65" s="6"/>
      <c r="M65" s="6">
        <v>100</v>
      </c>
      <c r="N65" s="6"/>
      <c r="O65" s="6">
        <v>8</v>
      </c>
      <c r="P65" s="6">
        <v>17</v>
      </c>
      <c r="Q65" s="6">
        <v>94</v>
      </c>
      <c r="R65">
        <f>21*3.5</f>
        <v>73.5</v>
      </c>
      <c r="S65" s="6">
        <v>10</v>
      </c>
      <c r="T65" s="6">
        <v>22</v>
      </c>
      <c r="U65" s="6">
        <v>4</v>
      </c>
      <c r="V65" s="6">
        <v>100</v>
      </c>
      <c r="W65" s="6">
        <v>9</v>
      </c>
      <c r="X65" s="6">
        <v>13.5</v>
      </c>
      <c r="Y65" s="6">
        <v>100</v>
      </c>
      <c r="Z65" s="6">
        <v>4</v>
      </c>
      <c r="AA65" s="6">
        <v>98</v>
      </c>
      <c r="AB65" s="6">
        <v>10</v>
      </c>
      <c r="AC65" s="6">
        <v>8.5</v>
      </c>
      <c r="AD65" s="6">
        <v>100</v>
      </c>
      <c r="AE65" s="6">
        <v>20</v>
      </c>
      <c r="AF65" s="6">
        <v>2</v>
      </c>
      <c r="AG65" s="6">
        <v>19.5</v>
      </c>
      <c r="AH65" s="6"/>
      <c r="AI65" s="6">
        <v>2</v>
      </c>
      <c r="AJ65" s="6">
        <v>29.5</v>
      </c>
      <c r="AK65">
        <v>36</v>
      </c>
      <c r="AL65" s="7">
        <v>40.5</v>
      </c>
      <c r="AM65" s="8">
        <f>(AK65+AL65)*0.7+AJ65</f>
        <v>83.05</v>
      </c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9">
        <f>(I65+K65+O65+W65+AC65)/0.5</f>
        <v>87</v>
      </c>
      <c r="BO65" s="9">
        <f>(F65+J65+P65+X65+AE65+AG65)/6/0.2</f>
        <v>91.25</v>
      </c>
      <c r="BP65" s="9">
        <f>(H65+M65+Q65+V65+Y65+AA65+AD65)/7</f>
        <v>98.285714285714292</v>
      </c>
      <c r="BQ65" s="9">
        <f>((R65+S65)*0.7+T65+AM65)/2</f>
        <v>81.75</v>
      </c>
      <c r="BR65" s="2">
        <f>(BQ65*0.4+BP65*0.1+BO65*0.1+BN65*0.1)/0.7</f>
        <v>86.219387755102062</v>
      </c>
    </row>
    <row r="66" spans="1:70">
      <c r="A66" s="3">
        <v>98765</v>
      </c>
      <c r="B66" s="5">
        <v>20</v>
      </c>
      <c r="C66" s="5">
        <v>9</v>
      </c>
      <c r="D66" s="5"/>
      <c r="E66" s="5"/>
      <c r="F66" s="6">
        <v>18.5</v>
      </c>
      <c r="G66" s="6">
        <v>2</v>
      </c>
      <c r="H66" s="6">
        <v>100</v>
      </c>
      <c r="I66" s="6">
        <v>8</v>
      </c>
      <c r="J66" s="6">
        <v>19</v>
      </c>
      <c r="K66" s="6">
        <v>8</v>
      </c>
      <c r="L66" s="6">
        <v>4</v>
      </c>
      <c r="M66" s="6">
        <v>99</v>
      </c>
      <c r="N66" s="6">
        <v>10</v>
      </c>
      <c r="O66" s="6">
        <v>6.5</v>
      </c>
      <c r="P66" s="6">
        <v>20</v>
      </c>
      <c r="Q66" s="6">
        <v>97</v>
      </c>
      <c r="R66">
        <v>80.5</v>
      </c>
      <c r="S66" s="6">
        <v>10</v>
      </c>
      <c r="T66" s="6">
        <v>17</v>
      </c>
      <c r="U66" s="6">
        <v>4</v>
      </c>
      <c r="V66" s="6">
        <v>100</v>
      </c>
      <c r="W66" s="6">
        <v>10</v>
      </c>
      <c r="X66" s="6">
        <v>17</v>
      </c>
      <c r="Y66" s="6">
        <v>100</v>
      </c>
      <c r="Z66" s="6">
        <v>4</v>
      </c>
      <c r="AA66" s="6">
        <v>100</v>
      </c>
      <c r="AB66" s="6">
        <v>10</v>
      </c>
      <c r="AC66" s="6">
        <v>9</v>
      </c>
      <c r="AD66" s="6">
        <v>100</v>
      </c>
      <c r="AE66" s="6">
        <v>18</v>
      </c>
      <c r="AF66" s="6">
        <v>2</v>
      </c>
      <c r="AG66" s="6">
        <v>17.5</v>
      </c>
      <c r="AH66" s="6"/>
      <c r="AI66" s="6">
        <v>2</v>
      </c>
      <c r="AJ66" s="6">
        <v>27.5</v>
      </c>
      <c r="AK66">
        <v>39</v>
      </c>
      <c r="AL66" s="7">
        <v>41</v>
      </c>
      <c r="AM66" s="8">
        <f>(AK66+AL66)*0.7+AJ66</f>
        <v>83.5</v>
      </c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9">
        <f>(I66+K66+O66+W66+AC66)/0.5</f>
        <v>83</v>
      </c>
      <c r="BO66" s="9">
        <f>(F66+J66+P66+X66+AE66+AG66)/6/0.2</f>
        <v>91.666666666666657</v>
      </c>
      <c r="BP66" s="9">
        <f>(H66+M66+Q66+V66+Y66+AA66+AD66)/7</f>
        <v>99.428571428571431</v>
      </c>
      <c r="BQ66" s="9">
        <f>((R66+S66)*0.7+T66+AM66)/2</f>
        <v>81.924999999999997</v>
      </c>
      <c r="BR66" s="2">
        <f>(BQ66*0.4+BP66*0.1+BO66*0.1+BN66*0.1)/0.7</f>
        <v>85.970748299319737</v>
      </c>
    </row>
    <row r="67" spans="1:70">
      <c r="A67" s="11"/>
      <c r="B67" s="5"/>
      <c r="C67" s="10"/>
      <c r="D67" s="5"/>
      <c r="E67" s="5"/>
      <c r="F67" s="6">
        <v>11</v>
      </c>
      <c r="G67" s="6">
        <v>2</v>
      </c>
      <c r="H67" s="6">
        <v>98</v>
      </c>
      <c r="I67" s="6">
        <v>10</v>
      </c>
      <c r="J67" s="6">
        <v>17.5</v>
      </c>
      <c r="K67" s="6">
        <v>5.5</v>
      </c>
      <c r="L67" s="6">
        <v>4</v>
      </c>
      <c r="M67" s="6">
        <v>98</v>
      </c>
      <c r="N67" s="6"/>
      <c r="O67" s="6">
        <v>6</v>
      </c>
      <c r="P67" s="6">
        <v>16</v>
      </c>
      <c r="Q67" s="6">
        <v>99</v>
      </c>
      <c r="R67">
        <v>52.5</v>
      </c>
      <c r="S67" s="6">
        <v>10</v>
      </c>
      <c r="T67" s="6">
        <v>16.5</v>
      </c>
      <c r="U67" s="6"/>
      <c r="V67" s="6">
        <v>88</v>
      </c>
      <c r="W67" s="6">
        <v>4</v>
      </c>
      <c r="X67" s="6">
        <v>16</v>
      </c>
      <c r="Y67" s="6">
        <v>97</v>
      </c>
      <c r="Z67" s="6"/>
      <c r="AA67" s="6">
        <v>100</v>
      </c>
      <c r="AB67" s="6">
        <v>10</v>
      </c>
      <c r="AC67" s="6">
        <v>8</v>
      </c>
      <c r="AD67" s="6">
        <v>100</v>
      </c>
      <c r="AE67" s="6">
        <v>20</v>
      </c>
      <c r="AF67" s="6"/>
      <c r="AG67" s="6">
        <v>13</v>
      </c>
      <c r="AH67" s="6"/>
      <c r="AI67" s="6">
        <v>2</v>
      </c>
      <c r="AJ67" s="6">
        <v>25</v>
      </c>
      <c r="AK67">
        <v>42</v>
      </c>
      <c r="AL67" s="7">
        <v>31</v>
      </c>
      <c r="AM67" s="8">
        <f>(AK67+AL67)*0.7+AJ67</f>
        <v>76.099999999999994</v>
      </c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9">
        <f>(I67+K67+O67+W67+AC67)/0.5</f>
        <v>67</v>
      </c>
      <c r="BO67" s="9">
        <f>(F67+J67+P67+X67+AE67+AG67)/6/0.2</f>
        <v>77.916666666666671</v>
      </c>
      <c r="BP67" s="9">
        <f>(H67+M67+Q67+V67+Y67+AA67+AD67)/7</f>
        <v>97.142857142857139</v>
      </c>
      <c r="BQ67" s="9">
        <f>((R67+S67)*0.7+T67+AM67)/2</f>
        <v>68.174999999999997</v>
      </c>
      <c r="BR67" s="2">
        <f>(BQ67*0.4+BP67*0.1+BO67*0.1+BN67*0.1)/0.7</f>
        <v>73.537074829931996</v>
      </c>
    </row>
    <row r="69" spans="1:70">
      <c r="BN69" s="17">
        <f>AVERAGE(BN2:BN67)</f>
        <v>78.469696969696969</v>
      </c>
      <c r="BO69" s="17">
        <f t="shared" ref="BO69:BR69" si="0">AVERAGE(BO2:BO67)</f>
        <v>85.208333333333329</v>
      </c>
      <c r="BP69" s="17">
        <f t="shared" si="0"/>
        <v>95.958874458874462</v>
      </c>
      <c r="BQ69" s="17">
        <f t="shared" si="0"/>
        <v>77.754545454545479</v>
      </c>
      <c r="BR69" s="18">
        <f t="shared" si="0"/>
        <v>81.522155225726678</v>
      </c>
    </row>
  </sheetData>
  <sortState ref="A1:BR67">
    <sortCondition ref="A1:A6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2013-03-26T00:55:18Z</dcterms:created>
  <dcterms:modified xsi:type="dcterms:W3CDTF">2013-03-26T00:58:45Z</dcterms:modified>
</cp:coreProperties>
</file>