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91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Q77" i="1"/>
  <c r="Q78" s="1"/>
  <c r="P77"/>
  <c r="P78" s="1"/>
  <c r="O77"/>
  <c r="O78" s="1"/>
  <c r="N77"/>
  <c r="N78" s="1"/>
  <c r="M77"/>
  <c r="M78" s="1"/>
  <c r="L77"/>
  <c r="L78" s="1"/>
  <c r="K77"/>
  <c r="K78" s="1"/>
  <c r="J77"/>
  <c r="J78" s="1"/>
  <c r="I77"/>
  <c r="I78" s="1"/>
  <c r="H77"/>
  <c r="H78" s="1"/>
  <c r="G77"/>
  <c r="G78" s="1"/>
  <c r="F77"/>
  <c r="F78" s="1"/>
  <c r="E77"/>
  <c r="E78" s="1"/>
  <c r="D77"/>
  <c r="D78" s="1"/>
  <c r="C77"/>
  <c r="C78" s="1"/>
  <c r="B77"/>
  <c r="B78" s="1"/>
  <c r="BF36"/>
  <c r="BE36"/>
  <c r="BD36"/>
  <c r="BF44"/>
  <c r="BE44"/>
  <c r="BD44"/>
  <c r="BF10"/>
  <c r="BE10"/>
  <c r="BD10"/>
  <c r="BF21"/>
  <c r="BE21"/>
  <c r="BD21"/>
  <c r="BF39"/>
  <c r="BE39"/>
  <c r="BD39"/>
  <c r="BF55"/>
  <c r="BE55"/>
  <c r="BD55"/>
  <c r="BF25"/>
  <c r="BE25"/>
  <c r="BD25"/>
  <c r="BF75"/>
  <c r="BE75"/>
  <c r="BD75"/>
  <c r="BF48"/>
  <c r="BE48"/>
  <c r="BD48"/>
  <c r="BF74"/>
  <c r="BE74"/>
  <c r="BD74"/>
  <c r="BF13"/>
  <c r="BE13"/>
  <c r="BD13"/>
  <c r="BF12"/>
  <c r="BE12"/>
  <c r="BD12"/>
  <c r="BF7"/>
  <c r="BE7"/>
  <c r="BD7"/>
  <c r="BF56"/>
  <c r="BE56"/>
  <c r="BD56"/>
  <c r="BF27"/>
  <c r="BE27"/>
  <c r="BD27"/>
  <c r="BF57"/>
  <c r="BE57"/>
  <c r="BD57"/>
  <c r="BF34"/>
  <c r="BE34"/>
  <c r="BD34"/>
  <c r="BF6"/>
  <c r="BE6"/>
  <c r="BD6"/>
  <c r="BF15"/>
  <c r="BE15"/>
  <c r="BD15"/>
  <c r="BF35"/>
  <c r="BE35"/>
  <c r="BD35"/>
  <c r="BF72"/>
  <c r="BE72"/>
  <c r="BD72"/>
  <c r="BF66"/>
  <c r="BE66"/>
  <c r="BD66"/>
  <c r="BF32"/>
  <c r="BE32"/>
  <c r="BD32"/>
  <c r="BF52"/>
  <c r="BE52"/>
  <c r="BD52"/>
  <c r="BF33"/>
  <c r="BE33"/>
  <c r="BD33"/>
  <c r="BF41"/>
  <c r="BE41"/>
  <c r="BD41"/>
  <c r="BF24"/>
  <c r="BE24"/>
  <c r="BD24"/>
  <c r="BF22"/>
  <c r="BE22"/>
  <c r="BD22"/>
  <c r="BF45"/>
  <c r="BE45"/>
  <c r="BD45"/>
  <c r="BF37"/>
  <c r="BE37"/>
  <c r="BD37"/>
  <c r="BF40"/>
  <c r="BE40"/>
  <c r="BD40"/>
  <c r="BF43"/>
  <c r="BE43"/>
  <c r="BD43"/>
  <c r="BF26"/>
  <c r="BE26"/>
  <c r="BD26"/>
  <c r="BF11"/>
  <c r="BE11"/>
  <c r="BD11"/>
  <c r="BF64"/>
  <c r="BE64"/>
  <c r="BD64"/>
  <c r="BF61"/>
  <c r="BE61"/>
  <c r="BD61"/>
  <c r="BF29"/>
  <c r="BE29"/>
  <c r="BD29"/>
  <c r="BF62"/>
  <c r="BE62"/>
  <c r="BD62"/>
  <c r="BF47"/>
  <c r="BE47"/>
  <c r="BD47"/>
  <c r="BF23"/>
  <c r="BE23"/>
  <c r="BD23"/>
  <c r="BF20"/>
  <c r="BE20"/>
  <c r="BD20"/>
  <c r="BF17"/>
  <c r="BE17"/>
  <c r="BD17"/>
  <c r="BF31"/>
  <c r="BE31"/>
  <c r="BD31"/>
  <c r="BF70"/>
  <c r="BE70"/>
  <c r="BD70"/>
  <c r="BF14"/>
  <c r="BE14"/>
  <c r="BD14"/>
  <c r="BF38"/>
  <c r="BE38"/>
  <c r="BD38"/>
  <c r="BF8"/>
  <c r="BE8"/>
  <c r="BD8"/>
  <c r="BF69"/>
  <c r="BE69"/>
  <c r="BD69"/>
  <c r="BF68"/>
  <c r="BE68"/>
  <c r="BD68"/>
  <c r="BF51"/>
  <c r="BE51"/>
  <c r="BD51"/>
  <c r="BF71"/>
  <c r="BE71"/>
  <c r="BD71"/>
  <c r="BF19"/>
  <c r="BE19"/>
  <c r="BD19"/>
  <c r="BF73"/>
  <c r="BE73"/>
  <c r="BD73"/>
  <c r="BF18"/>
  <c r="BE18"/>
  <c r="BD18"/>
  <c r="BF54"/>
  <c r="BE54"/>
  <c r="BD54"/>
  <c r="BF42"/>
  <c r="BE42"/>
  <c r="BD42"/>
  <c r="BF60"/>
  <c r="BE60"/>
  <c r="BD60"/>
  <c r="BF28"/>
  <c r="BE28"/>
  <c r="BD28"/>
  <c r="BF67"/>
  <c r="BE67"/>
  <c r="BD67"/>
  <c r="BF53"/>
  <c r="BE53"/>
  <c r="BD53"/>
  <c r="BF58"/>
  <c r="BE58"/>
  <c r="BD58"/>
  <c r="BF59"/>
  <c r="BE59"/>
  <c r="BD59"/>
  <c r="BF63"/>
  <c r="BE63"/>
  <c r="BD63"/>
  <c r="BF49"/>
  <c r="BE49"/>
  <c r="BD49"/>
  <c r="BF30"/>
  <c r="BE30"/>
  <c r="BD30"/>
  <c r="BF65"/>
  <c r="BE65"/>
  <c r="BD65"/>
  <c r="BF9"/>
  <c r="BE9"/>
  <c r="BD9"/>
  <c r="BF46"/>
  <c r="BE46"/>
  <c r="BD46"/>
  <c r="BF16"/>
  <c r="BE16"/>
  <c r="BD16"/>
  <c r="BF50"/>
  <c r="BF77" s="1"/>
  <c r="BF78" s="1"/>
  <c r="BE50"/>
  <c r="BD50"/>
  <c r="BD77" s="1"/>
  <c r="BD78" s="1"/>
  <c r="BE77" l="1"/>
  <c r="BE78" s="1"/>
</calcChain>
</file>

<file path=xl/sharedStrings.xml><?xml version="1.0" encoding="utf-8"?>
<sst xmlns="http://schemas.openxmlformats.org/spreadsheetml/2006/main" count="46" uniqueCount="35">
  <si>
    <t>OQ 1-Syllubus</t>
  </si>
  <si>
    <t>IC 1 Lawson Tes t</t>
  </si>
  <si>
    <t>Survey</t>
  </si>
  <si>
    <t>HW 1</t>
  </si>
  <si>
    <t>HW 1 webassign</t>
  </si>
  <si>
    <t>IC 2 Graphing x, v, and a</t>
  </si>
  <si>
    <t>Q #1</t>
  </si>
  <si>
    <t>HW 2</t>
  </si>
  <si>
    <t>HW 2 webassign</t>
  </si>
  <si>
    <t>Q #2</t>
  </si>
  <si>
    <t>OQ 2 - Maze game</t>
  </si>
  <si>
    <t>OQ 3 - EC study videos</t>
  </si>
  <si>
    <t>HW 3</t>
  </si>
  <si>
    <t>HW 3 webassign</t>
  </si>
  <si>
    <t>Q #3</t>
  </si>
  <si>
    <t>Exam #1</t>
  </si>
  <si>
    <t>HW Avg</t>
  </si>
  <si>
    <t>Quiz Avg</t>
  </si>
  <si>
    <t>Exam avg</t>
  </si>
  <si>
    <t>08067</t>
  </si>
  <si>
    <t>ND</t>
  </si>
  <si>
    <t>03209</t>
  </si>
  <si>
    <t>01022</t>
  </si>
  <si>
    <t>05253</t>
  </si>
  <si>
    <t>09332</t>
  </si>
  <si>
    <t>03310</t>
  </si>
  <si>
    <t>05643</t>
  </si>
  <si>
    <t>00001</t>
  </si>
  <si>
    <t>ex</t>
  </si>
  <si>
    <t>00125</t>
  </si>
  <si>
    <t>04191</t>
  </si>
  <si>
    <t>05170</t>
  </si>
  <si>
    <t>03278</t>
  </si>
  <si>
    <t>Gradesheet</t>
  </si>
  <si>
    <t>Physics 220 - Fall 2011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</si>
</sst>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m/d;@"/>
  </numFmts>
  <fonts count="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indexed="8"/>
      <name val="Calibri"/>
      <family val="2"/>
    </font>
    <font>
      <b/>
      <sz val="8"/>
      <color indexed="8"/>
      <name val="Calibri"/>
      <family val="2"/>
    </font>
    <font>
      <b/>
      <i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/>
    <xf numFmtId="0" fontId="1" fillId="0" borderId="0" xfId="0" quotePrefix="1" applyFont="1" applyAlignment="1">
      <alignment horizontal="left"/>
    </xf>
    <xf numFmtId="0" fontId="2" fillId="0" borderId="0" xfId="0" applyFont="1" applyFill="1" applyBorder="1"/>
    <xf numFmtId="0" fontId="1" fillId="0" borderId="0" xfId="0" applyFont="1" applyFill="1"/>
    <xf numFmtId="0" fontId="2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/>
    <xf numFmtId="0" fontId="1" fillId="0" borderId="1" xfId="0" quotePrefix="1" applyFont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 applyBorder="1"/>
    <xf numFmtId="0" fontId="1" fillId="0" borderId="2" xfId="0" applyFont="1" applyBorder="1"/>
    <xf numFmtId="164" fontId="1" fillId="0" borderId="2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164" fontId="5" fillId="0" borderId="1" xfId="0" applyNumberFormat="1" applyFont="1" applyBorder="1"/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165" fontId="7" fillId="0" borderId="0" xfId="0" applyNumberFormat="1" applyFont="1"/>
    <xf numFmtId="165" fontId="6" fillId="0" borderId="0" xfId="0" applyNumberFormat="1" applyFont="1" applyFill="1" applyAlignment="1">
      <alignment wrapText="1"/>
    </xf>
    <xf numFmtId="165" fontId="6" fillId="0" borderId="0" xfId="0" applyNumberFormat="1" applyFont="1"/>
    <xf numFmtId="165" fontId="8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mailto:lazi1052@bears.unco.edu" TargetMode="External"/><Relationship Id="rId13" Type="http://schemas.openxmlformats.org/officeDocument/2006/relationships/hyperlink" Target="mailto:payn7359@bears.unco.edu" TargetMode="External"/><Relationship Id="rId3" Type="http://schemas.openxmlformats.org/officeDocument/2006/relationships/hyperlink" Target="mailto:bade3710@bears.unco.edu" TargetMode="External"/><Relationship Id="rId7" Type="http://schemas.openxmlformats.org/officeDocument/2006/relationships/hyperlink" Target="mailto:hoji7911@bears.unco.edu" TargetMode="External"/><Relationship Id="rId12" Type="http://schemas.openxmlformats.org/officeDocument/2006/relationships/hyperlink" Target="mailto:mcal7691@bears.unco.edu" TargetMode="External"/><Relationship Id="rId2" Type="http://schemas.openxmlformats.org/officeDocument/2006/relationships/image" Target="../media/image1.png"/><Relationship Id="rId16" Type="http://schemas.openxmlformats.org/officeDocument/2006/relationships/hyperlink" Target="mailto:stei1407@bears.unco.edu" TargetMode="External"/><Relationship Id="rId1" Type="http://schemas.openxmlformats.org/officeDocument/2006/relationships/hyperlink" Target="mailto:arem3100@bears.unco.edu" TargetMode="External"/><Relationship Id="rId6" Type="http://schemas.openxmlformats.org/officeDocument/2006/relationships/hyperlink" Target="mailto:grov3437@bears.unco.edu" TargetMode="External"/><Relationship Id="rId11" Type="http://schemas.openxmlformats.org/officeDocument/2006/relationships/hyperlink" Target="mailto:mart0028@bears.unco.edu" TargetMode="External"/><Relationship Id="rId5" Type="http://schemas.openxmlformats.org/officeDocument/2006/relationships/hyperlink" Target="mailto:frie3329@bears.unco.edu" TargetMode="External"/><Relationship Id="rId15" Type="http://schemas.openxmlformats.org/officeDocument/2006/relationships/hyperlink" Target="mailto:spen2093@bears.unco.edu" TargetMode="External"/><Relationship Id="rId10" Type="http://schemas.openxmlformats.org/officeDocument/2006/relationships/hyperlink" Target="mailto:maha5440@bears.unco.edu" TargetMode="External"/><Relationship Id="rId4" Type="http://schemas.openxmlformats.org/officeDocument/2006/relationships/hyperlink" Target="mailto:batz7633@bears.unco.edu" TargetMode="External"/><Relationship Id="rId9" Type="http://schemas.openxmlformats.org/officeDocument/2006/relationships/hyperlink" Target="mailto:lenb6899@bears.unco.edu" TargetMode="External"/><Relationship Id="rId14" Type="http://schemas.openxmlformats.org/officeDocument/2006/relationships/hyperlink" Target="mailto:scha0228@bears.unco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276225</xdr:rowOff>
    </xdr:from>
    <xdr:to>
      <xdr:col>0</xdr:col>
      <xdr:colOff>219075</xdr:colOff>
      <xdr:row>9</xdr:row>
      <xdr:rowOff>0</xdr:rowOff>
    </xdr:to>
    <xdr:pic>
      <xdr:nvPicPr>
        <xdr:cNvPr id="2" name="Picture 4" descr="E-mail">
          <a:hlinkClick xmlns:r="http://schemas.openxmlformats.org/officeDocument/2006/relationships" r:id="rId1" tgtFrame="Elizabeth O. Aremu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20193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733425</xdr:rowOff>
    </xdr:from>
    <xdr:to>
      <xdr:col>0</xdr:col>
      <xdr:colOff>219075</xdr:colOff>
      <xdr:row>10</xdr:row>
      <xdr:rowOff>0</xdr:rowOff>
    </xdr:to>
    <xdr:pic>
      <xdr:nvPicPr>
        <xdr:cNvPr id="3" name="Picture 5" descr="E-mail">
          <a:hlinkClick xmlns:r="http://schemas.openxmlformats.org/officeDocument/2006/relationships" r:id="rId3" tgtFrame="Hayley N. Badertsch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2209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228600</xdr:rowOff>
    </xdr:from>
    <xdr:to>
      <xdr:col>0</xdr:col>
      <xdr:colOff>219075</xdr:colOff>
      <xdr:row>14</xdr:row>
      <xdr:rowOff>0</xdr:rowOff>
    </xdr:to>
    <xdr:pic>
      <xdr:nvPicPr>
        <xdr:cNvPr id="4" name="Picture 8" descr="E-mail">
          <a:hlinkClick xmlns:r="http://schemas.openxmlformats.org/officeDocument/2006/relationships" r:id="rId4" tgtFrame="Sean M. Batz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2971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314325</xdr:rowOff>
    </xdr:from>
    <xdr:to>
      <xdr:col>0</xdr:col>
      <xdr:colOff>219075</xdr:colOff>
      <xdr:row>28</xdr:row>
      <xdr:rowOff>0</xdr:rowOff>
    </xdr:to>
    <xdr:pic>
      <xdr:nvPicPr>
        <xdr:cNvPr id="5" name="Picture 20" descr="E-mail">
          <a:hlinkClick xmlns:r="http://schemas.openxmlformats.org/officeDocument/2006/relationships" r:id="rId5" tgtFrame="Anna R. Friedman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5638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228600</xdr:rowOff>
    </xdr:from>
    <xdr:to>
      <xdr:col>0</xdr:col>
      <xdr:colOff>219075</xdr:colOff>
      <xdr:row>31</xdr:row>
      <xdr:rowOff>0</xdr:rowOff>
    </xdr:to>
    <xdr:pic>
      <xdr:nvPicPr>
        <xdr:cNvPr id="6" name="Picture 23" descr="E-mail">
          <a:hlinkClick xmlns:r="http://schemas.openxmlformats.org/officeDocument/2006/relationships" r:id="rId6" tgtFrame="Kristen D. Groves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62103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762000</xdr:rowOff>
    </xdr:from>
    <xdr:to>
      <xdr:col>0</xdr:col>
      <xdr:colOff>219075</xdr:colOff>
      <xdr:row>34</xdr:row>
      <xdr:rowOff>0</xdr:rowOff>
    </xdr:to>
    <xdr:pic>
      <xdr:nvPicPr>
        <xdr:cNvPr id="7" name="Picture 26" descr="E-mail">
          <a:hlinkClick xmlns:r="http://schemas.openxmlformats.org/officeDocument/2006/relationships" r:id="rId7" tgtFrame="Shelby M. Hoj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6781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228600</xdr:rowOff>
    </xdr:from>
    <xdr:to>
      <xdr:col>0</xdr:col>
      <xdr:colOff>219075</xdr:colOff>
      <xdr:row>42</xdr:row>
      <xdr:rowOff>0</xdr:rowOff>
    </xdr:to>
    <xdr:pic>
      <xdr:nvPicPr>
        <xdr:cNvPr id="8" name="Picture 31" descr="E-mail">
          <a:hlinkClick xmlns:r="http://schemas.openxmlformats.org/officeDocument/2006/relationships" r:id="rId8" tgtFrame="Michael A. Lazio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8305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314325</xdr:rowOff>
    </xdr:from>
    <xdr:to>
      <xdr:col>0</xdr:col>
      <xdr:colOff>219075</xdr:colOff>
      <xdr:row>43</xdr:row>
      <xdr:rowOff>0</xdr:rowOff>
    </xdr:to>
    <xdr:pic>
      <xdr:nvPicPr>
        <xdr:cNvPr id="9" name="Picture 32" descr="E-mail">
          <a:hlinkClick xmlns:r="http://schemas.openxmlformats.org/officeDocument/2006/relationships" r:id="rId9" tgtFrame="Jerica Lenberg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84963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</xdr:row>
      <xdr:rowOff>542925</xdr:rowOff>
    </xdr:from>
    <xdr:to>
      <xdr:col>0</xdr:col>
      <xdr:colOff>219075</xdr:colOff>
      <xdr:row>46</xdr:row>
      <xdr:rowOff>0</xdr:rowOff>
    </xdr:to>
    <xdr:pic>
      <xdr:nvPicPr>
        <xdr:cNvPr id="10" name="Picture 35" descr="E-mail">
          <a:hlinkClick xmlns:r="http://schemas.openxmlformats.org/officeDocument/2006/relationships" r:id="rId10" tgtFrame="Sean Mahaney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9067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47</xdr:row>
      <xdr:rowOff>247650</xdr:rowOff>
    </xdr:from>
    <xdr:to>
      <xdr:col>0</xdr:col>
      <xdr:colOff>219075</xdr:colOff>
      <xdr:row>48</xdr:row>
      <xdr:rowOff>0</xdr:rowOff>
    </xdr:to>
    <xdr:pic>
      <xdr:nvPicPr>
        <xdr:cNvPr id="11" name="Picture 37" descr="E-mail">
          <a:hlinkClick xmlns:r="http://schemas.openxmlformats.org/officeDocument/2006/relationships" r:id="rId11" tgtFrame="Joshua A. Martine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9448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342900</xdr:rowOff>
    </xdr:from>
    <xdr:to>
      <xdr:col>0</xdr:col>
      <xdr:colOff>219075</xdr:colOff>
      <xdr:row>49</xdr:row>
      <xdr:rowOff>9525</xdr:rowOff>
    </xdr:to>
    <xdr:pic>
      <xdr:nvPicPr>
        <xdr:cNvPr id="12" name="Picture 38" descr="E-mail">
          <a:hlinkClick xmlns:r="http://schemas.openxmlformats.org/officeDocument/2006/relationships" r:id="rId12" tgtFrame="Shea A. McAle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24175" y="9639300"/>
          <a:ext cx="21907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51</xdr:row>
      <xdr:rowOff>314325</xdr:rowOff>
    </xdr:from>
    <xdr:to>
      <xdr:col>0</xdr:col>
      <xdr:colOff>219075</xdr:colOff>
      <xdr:row>52</xdr:row>
      <xdr:rowOff>0</xdr:rowOff>
    </xdr:to>
    <xdr:pic>
      <xdr:nvPicPr>
        <xdr:cNvPr id="13" name="Picture 40" descr="E-mail">
          <a:hlinkClick xmlns:r="http://schemas.openxmlformats.org/officeDocument/2006/relationships" r:id="rId13" tgtFrame="Melissa S. Mulnix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10210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247650</xdr:rowOff>
    </xdr:from>
    <xdr:to>
      <xdr:col>0</xdr:col>
      <xdr:colOff>219075</xdr:colOff>
      <xdr:row>62</xdr:row>
      <xdr:rowOff>0</xdr:rowOff>
    </xdr:to>
    <xdr:pic>
      <xdr:nvPicPr>
        <xdr:cNvPr id="14" name="Picture 49" descr="E-mail">
          <a:hlinkClick xmlns:r="http://schemas.openxmlformats.org/officeDocument/2006/relationships" r:id="rId14" tgtFrame="Zane Schaef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12115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63</xdr:row>
      <xdr:rowOff>638175</xdr:rowOff>
    </xdr:from>
    <xdr:to>
      <xdr:col>0</xdr:col>
      <xdr:colOff>219075</xdr:colOff>
      <xdr:row>64</xdr:row>
      <xdr:rowOff>0</xdr:rowOff>
    </xdr:to>
    <xdr:pic>
      <xdr:nvPicPr>
        <xdr:cNvPr id="15" name="Picture 52" descr="E-mail">
          <a:hlinkClick xmlns:r="http://schemas.openxmlformats.org/officeDocument/2006/relationships" r:id="rId15" tgtFrame="Steven K. Spencer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124968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64</xdr:row>
      <xdr:rowOff>828675</xdr:rowOff>
    </xdr:from>
    <xdr:to>
      <xdr:col>0</xdr:col>
      <xdr:colOff>219075</xdr:colOff>
      <xdr:row>65</xdr:row>
      <xdr:rowOff>0</xdr:rowOff>
    </xdr:to>
    <xdr:pic>
      <xdr:nvPicPr>
        <xdr:cNvPr id="16" name="Picture 53" descr="E-mail">
          <a:hlinkClick xmlns:r="http://schemas.openxmlformats.org/officeDocument/2006/relationships" r:id="rId16" tgtFrame="Parker D. Steinmetz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24175" y="126873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78"/>
  <sheetViews>
    <sheetView tabSelected="1" workbookViewId="0">
      <selection activeCell="A4" sqref="A4:XFD4"/>
    </sheetView>
  </sheetViews>
  <sheetFormatPr defaultRowHeight="11.25"/>
  <cols>
    <col min="1" max="1" width="5.7109375" style="1" customWidth="1"/>
    <col min="2" max="17" width="3.7109375" style="1" customWidth="1"/>
    <col min="18" max="55" width="0.85546875" style="1" customWidth="1"/>
    <col min="56" max="56" width="4.7109375" style="2" customWidth="1"/>
    <col min="57" max="58" width="4.7109375" style="1" customWidth="1"/>
    <col min="59" max="16384" width="9.140625" style="1"/>
  </cols>
  <sheetData>
    <row r="1" spans="1:58">
      <c r="I1" s="1" t="s">
        <v>34</v>
      </c>
    </row>
    <row r="2" spans="1:58">
      <c r="I2" s="1" t="s">
        <v>33</v>
      </c>
    </row>
    <row r="3" spans="1:58" ht="4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5" t="s">
        <v>6</v>
      </c>
      <c r="I3" s="6" t="s">
        <v>7</v>
      </c>
      <c r="J3" s="4" t="s">
        <v>8</v>
      </c>
      <c r="K3" s="5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5" t="s">
        <v>14</v>
      </c>
      <c r="Q3" s="4" t="s">
        <v>15</v>
      </c>
      <c r="BD3" s="7" t="s">
        <v>16</v>
      </c>
      <c r="BE3" s="7" t="s">
        <v>17</v>
      </c>
      <c r="BF3" s="8" t="s">
        <v>18</v>
      </c>
    </row>
    <row r="4" spans="1:58" s="37" customFormat="1">
      <c r="A4" s="31"/>
      <c r="B4" s="32">
        <v>40779</v>
      </c>
      <c r="C4" s="32">
        <v>40777</v>
      </c>
      <c r="D4" s="32">
        <v>40779</v>
      </c>
      <c r="E4" s="32">
        <v>40785</v>
      </c>
      <c r="F4" s="33"/>
      <c r="G4" s="32">
        <v>40785</v>
      </c>
      <c r="H4" s="34">
        <v>40785</v>
      </c>
      <c r="I4" s="35">
        <v>40792</v>
      </c>
      <c r="J4" s="32">
        <v>40792</v>
      </c>
      <c r="K4" s="34">
        <v>40792</v>
      </c>
      <c r="L4" s="36">
        <v>40795</v>
      </c>
      <c r="M4" s="36">
        <v>40799</v>
      </c>
      <c r="N4" s="36">
        <v>40802</v>
      </c>
      <c r="O4" s="36">
        <v>40802</v>
      </c>
      <c r="P4" s="34">
        <v>40802</v>
      </c>
      <c r="Q4" s="36">
        <v>40806</v>
      </c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58" s="25" customFormat="1">
      <c r="A5" s="26"/>
      <c r="B5" s="27">
        <v>5</v>
      </c>
      <c r="C5" s="27">
        <v>5</v>
      </c>
      <c r="D5" s="27">
        <v>5</v>
      </c>
      <c r="E5" s="27">
        <v>20</v>
      </c>
      <c r="F5" s="27">
        <v>18</v>
      </c>
      <c r="G5" s="27">
        <v>5</v>
      </c>
      <c r="H5" s="28">
        <v>20</v>
      </c>
      <c r="I5" s="29">
        <v>20</v>
      </c>
      <c r="J5" s="27">
        <v>18</v>
      </c>
      <c r="K5" s="28">
        <v>20</v>
      </c>
      <c r="L5" s="27">
        <v>10</v>
      </c>
      <c r="M5" s="27">
        <v>10</v>
      </c>
      <c r="N5" s="27">
        <v>20</v>
      </c>
      <c r="O5" s="27">
        <v>18</v>
      </c>
      <c r="P5" s="28">
        <v>20</v>
      </c>
      <c r="Q5" s="27">
        <v>100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30">
        <v>100</v>
      </c>
      <c r="BE5" s="30">
        <v>100</v>
      </c>
      <c r="BF5" s="27">
        <v>100</v>
      </c>
    </row>
    <row r="6" spans="1:58">
      <c r="A6" s="13" t="s">
        <v>27</v>
      </c>
      <c r="B6" s="1">
        <v>5</v>
      </c>
      <c r="E6" s="1">
        <v>17</v>
      </c>
      <c r="F6" s="1">
        <v>18</v>
      </c>
      <c r="H6" s="14">
        <v>18</v>
      </c>
      <c r="I6" s="15">
        <v>16</v>
      </c>
      <c r="J6" s="1">
        <v>18</v>
      </c>
      <c r="K6" s="16">
        <v>16</v>
      </c>
      <c r="L6" s="1">
        <v>10</v>
      </c>
      <c r="M6" s="1">
        <v>6</v>
      </c>
      <c r="O6" s="1">
        <v>16.5</v>
      </c>
      <c r="P6" s="16">
        <v>15</v>
      </c>
      <c r="Q6" s="1">
        <v>74</v>
      </c>
      <c r="BD6" s="2">
        <f t="shared" ref="BD6:BD48" si="0">(E6+F6+I6+J6+O6)/0.94</f>
        <v>90.957446808510639</v>
      </c>
      <c r="BE6" s="2">
        <f t="shared" ref="BE6:BE37" si="1">SUM(B6,G6,H6,K6,L6,M6,P6)/0.8</f>
        <v>87.5</v>
      </c>
      <c r="BF6" s="1">
        <f t="shared" ref="BF6:BF37" si="2">SUM(Q6)/1</f>
        <v>74</v>
      </c>
    </row>
    <row r="7" spans="1:58">
      <c r="A7" s="13" t="s">
        <v>29</v>
      </c>
      <c r="B7" s="1">
        <v>1</v>
      </c>
      <c r="E7" s="1">
        <v>17</v>
      </c>
      <c r="F7" s="1">
        <v>18</v>
      </c>
      <c r="G7" s="1">
        <v>5</v>
      </c>
      <c r="H7" s="14">
        <v>14</v>
      </c>
      <c r="I7" s="15">
        <v>18</v>
      </c>
      <c r="J7" s="1">
        <v>18</v>
      </c>
      <c r="K7" s="16">
        <v>18.5</v>
      </c>
      <c r="L7" s="1">
        <v>10</v>
      </c>
      <c r="M7" s="1">
        <v>5</v>
      </c>
      <c r="O7" s="1">
        <v>14.5</v>
      </c>
      <c r="P7" s="16">
        <v>15</v>
      </c>
      <c r="Q7" s="1">
        <v>23</v>
      </c>
      <c r="BD7" s="2">
        <f t="shared" si="0"/>
        <v>90.957446808510639</v>
      </c>
      <c r="BE7" s="2">
        <f t="shared" si="1"/>
        <v>85.625</v>
      </c>
      <c r="BF7" s="1">
        <f t="shared" si="2"/>
        <v>23</v>
      </c>
    </row>
    <row r="8" spans="1:58">
      <c r="A8" s="13" t="s">
        <v>22</v>
      </c>
      <c r="B8" s="1">
        <v>4</v>
      </c>
      <c r="E8" s="1">
        <v>18</v>
      </c>
      <c r="F8" s="1">
        <v>17</v>
      </c>
      <c r="G8" s="1">
        <v>5</v>
      </c>
      <c r="H8" s="14">
        <v>15</v>
      </c>
      <c r="I8" s="15">
        <v>15</v>
      </c>
      <c r="J8" s="1">
        <v>15.65</v>
      </c>
      <c r="K8" s="16">
        <v>18.5</v>
      </c>
      <c r="L8" s="1">
        <v>10</v>
      </c>
      <c r="M8" s="1">
        <v>6</v>
      </c>
      <c r="O8" s="1">
        <v>8.66</v>
      </c>
      <c r="P8" s="16">
        <v>18</v>
      </c>
      <c r="Q8" s="1">
        <v>59</v>
      </c>
      <c r="BD8" s="2">
        <f t="shared" si="0"/>
        <v>79.053191489361708</v>
      </c>
      <c r="BE8" s="2">
        <f t="shared" si="1"/>
        <v>95.625</v>
      </c>
      <c r="BF8" s="1">
        <f t="shared" si="2"/>
        <v>59</v>
      </c>
    </row>
    <row r="9" spans="1:58">
      <c r="A9" s="13" t="s">
        <v>21</v>
      </c>
      <c r="B9" s="1">
        <v>1</v>
      </c>
      <c r="E9" s="1">
        <v>11</v>
      </c>
      <c r="F9" s="1">
        <v>18</v>
      </c>
      <c r="G9" s="1">
        <v>5</v>
      </c>
      <c r="H9" s="16">
        <v>10</v>
      </c>
      <c r="I9" s="15">
        <v>15</v>
      </c>
      <c r="J9" s="1">
        <v>17.5</v>
      </c>
      <c r="K9" s="16">
        <v>18.5</v>
      </c>
      <c r="L9" s="1">
        <v>10</v>
      </c>
      <c r="M9" s="1">
        <v>5</v>
      </c>
      <c r="O9" s="1">
        <v>16.32</v>
      </c>
      <c r="P9" s="16">
        <v>11</v>
      </c>
      <c r="Q9" s="1">
        <v>12</v>
      </c>
      <c r="BD9" s="2">
        <f t="shared" si="0"/>
        <v>82.787234042553195</v>
      </c>
      <c r="BE9" s="2">
        <f t="shared" si="1"/>
        <v>75.625</v>
      </c>
      <c r="BF9" s="1">
        <f t="shared" si="2"/>
        <v>12</v>
      </c>
    </row>
    <row r="10" spans="1:58">
      <c r="A10" s="13" t="s">
        <v>32</v>
      </c>
      <c r="B10" s="1">
        <v>5</v>
      </c>
      <c r="E10" s="17">
        <v>20</v>
      </c>
      <c r="F10" s="1">
        <v>18</v>
      </c>
      <c r="G10" s="1">
        <v>5</v>
      </c>
      <c r="H10" s="18">
        <v>18.5</v>
      </c>
      <c r="I10" s="15">
        <v>19</v>
      </c>
      <c r="J10" s="1">
        <v>18</v>
      </c>
      <c r="K10" s="16">
        <v>19</v>
      </c>
      <c r="L10" s="17">
        <v>10</v>
      </c>
      <c r="M10" s="1" t="s">
        <v>20</v>
      </c>
      <c r="O10" s="1">
        <v>17.5</v>
      </c>
      <c r="P10" s="16">
        <v>18</v>
      </c>
      <c r="Q10" s="1">
        <v>85.5</v>
      </c>
      <c r="BD10" s="2">
        <f t="shared" si="0"/>
        <v>98.404255319148945</v>
      </c>
      <c r="BE10" s="2">
        <f t="shared" si="1"/>
        <v>94.375</v>
      </c>
      <c r="BF10" s="1">
        <f t="shared" si="2"/>
        <v>85.5</v>
      </c>
    </row>
    <row r="11" spans="1:58">
      <c r="A11" s="13" t="s">
        <v>25</v>
      </c>
      <c r="B11" s="1">
        <v>1</v>
      </c>
      <c r="E11" s="1">
        <v>16</v>
      </c>
      <c r="F11" s="1">
        <v>18</v>
      </c>
      <c r="G11" s="1">
        <v>5</v>
      </c>
      <c r="H11" s="14">
        <v>14.5</v>
      </c>
      <c r="I11" s="15">
        <v>15</v>
      </c>
      <c r="J11" s="1">
        <v>16.989999999999998</v>
      </c>
      <c r="K11" s="16">
        <v>15.5</v>
      </c>
      <c r="M11" s="1">
        <v>5</v>
      </c>
      <c r="O11" s="1">
        <v>13.32</v>
      </c>
      <c r="P11" s="16">
        <v>18</v>
      </c>
      <c r="Q11" s="1">
        <v>93.5</v>
      </c>
      <c r="BD11" s="2">
        <f t="shared" si="0"/>
        <v>84.372340425531917</v>
      </c>
      <c r="BE11" s="2">
        <f t="shared" si="1"/>
        <v>73.75</v>
      </c>
      <c r="BF11" s="1">
        <f t="shared" si="2"/>
        <v>93.5</v>
      </c>
    </row>
    <row r="12" spans="1:58">
      <c r="A12" s="13" t="s">
        <v>30</v>
      </c>
      <c r="B12" s="1">
        <v>4</v>
      </c>
      <c r="E12" s="1">
        <v>18</v>
      </c>
      <c r="F12" s="1">
        <v>18</v>
      </c>
      <c r="G12" s="1">
        <v>5</v>
      </c>
      <c r="H12" s="18">
        <v>18</v>
      </c>
      <c r="I12" s="15">
        <v>18</v>
      </c>
      <c r="J12" s="1">
        <v>15.1</v>
      </c>
      <c r="K12" s="16">
        <v>19.5</v>
      </c>
      <c r="L12" s="1">
        <v>10</v>
      </c>
      <c r="M12" s="1">
        <v>5</v>
      </c>
      <c r="O12" s="1">
        <v>14.66</v>
      </c>
      <c r="P12" s="16">
        <v>17</v>
      </c>
      <c r="Q12" s="1">
        <v>51</v>
      </c>
      <c r="BD12" s="2">
        <f t="shared" si="0"/>
        <v>89.106382978723403</v>
      </c>
      <c r="BE12" s="2">
        <f t="shared" si="1"/>
        <v>98.125</v>
      </c>
      <c r="BF12" s="1">
        <f t="shared" si="2"/>
        <v>51</v>
      </c>
    </row>
    <row r="13" spans="1:58">
      <c r="A13" s="13" t="s">
        <v>31</v>
      </c>
      <c r="B13" s="1">
        <v>5</v>
      </c>
      <c r="E13" s="1">
        <v>19</v>
      </c>
      <c r="F13" s="1">
        <v>18</v>
      </c>
      <c r="G13" s="15">
        <v>5</v>
      </c>
      <c r="H13" s="19">
        <v>18.5</v>
      </c>
      <c r="I13" s="15">
        <v>19</v>
      </c>
      <c r="J13" s="1">
        <v>18</v>
      </c>
      <c r="K13" s="16">
        <v>15.5</v>
      </c>
      <c r="L13" s="15">
        <v>10</v>
      </c>
      <c r="M13" s="1">
        <v>4</v>
      </c>
      <c r="O13" s="1">
        <v>17</v>
      </c>
      <c r="P13" s="16" t="s">
        <v>28</v>
      </c>
      <c r="Q13" s="15">
        <v>87</v>
      </c>
      <c r="BD13" s="2">
        <f t="shared" si="0"/>
        <v>96.808510638297875</v>
      </c>
      <c r="BE13" s="2">
        <f t="shared" si="1"/>
        <v>72.5</v>
      </c>
      <c r="BF13" s="1">
        <f t="shared" si="2"/>
        <v>87</v>
      </c>
    </row>
    <row r="14" spans="1:58">
      <c r="A14" s="13" t="s">
        <v>23</v>
      </c>
      <c r="H14" s="16">
        <v>11.5</v>
      </c>
      <c r="I14" s="15"/>
      <c r="K14" s="16">
        <v>15.5</v>
      </c>
      <c r="P14" s="16">
        <v>12</v>
      </c>
      <c r="Q14" s="1">
        <v>47</v>
      </c>
      <c r="BD14" s="2">
        <f t="shared" si="0"/>
        <v>0</v>
      </c>
      <c r="BE14" s="2">
        <f t="shared" si="1"/>
        <v>48.75</v>
      </c>
      <c r="BF14" s="1">
        <f t="shared" si="2"/>
        <v>47</v>
      </c>
    </row>
    <row r="15" spans="1:58">
      <c r="A15" s="20" t="s">
        <v>26</v>
      </c>
      <c r="B15" s="10">
        <v>1</v>
      </c>
      <c r="C15" s="10"/>
      <c r="D15" s="10"/>
      <c r="E15" s="10">
        <v>17</v>
      </c>
      <c r="F15" s="10">
        <v>18</v>
      </c>
      <c r="G15" s="10">
        <v>5</v>
      </c>
      <c r="H15" s="21">
        <v>16</v>
      </c>
      <c r="I15" s="12">
        <v>7.5</v>
      </c>
      <c r="K15" s="11">
        <v>18.5</v>
      </c>
      <c r="L15" s="10"/>
      <c r="M15" s="10">
        <v>5</v>
      </c>
      <c r="N15" s="10"/>
      <c r="O15" s="10">
        <v>12.5</v>
      </c>
      <c r="P15" s="11">
        <v>19</v>
      </c>
      <c r="Q15" s="10">
        <v>84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2">
        <f t="shared" si="0"/>
        <v>58.51063829787234</v>
      </c>
      <c r="BE15" s="2">
        <f t="shared" si="1"/>
        <v>80.625</v>
      </c>
      <c r="BF15" s="1">
        <f t="shared" si="2"/>
        <v>84</v>
      </c>
    </row>
    <row r="16" spans="1:58">
      <c r="A16" s="13" t="s">
        <v>19</v>
      </c>
      <c r="B16" s="1">
        <v>3</v>
      </c>
      <c r="E16" s="1">
        <v>20</v>
      </c>
      <c r="F16" s="1">
        <v>18</v>
      </c>
      <c r="G16" s="1">
        <v>5</v>
      </c>
      <c r="H16" s="16">
        <v>15.5</v>
      </c>
      <c r="I16" s="15">
        <v>14</v>
      </c>
      <c r="J16" s="1">
        <v>16</v>
      </c>
      <c r="K16" s="16">
        <v>18.5</v>
      </c>
      <c r="L16" s="1">
        <v>10</v>
      </c>
      <c r="M16" s="1" t="s">
        <v>20</v>
      </c>
      <c r="O16" s="1">
        <v>18</v>
      </c>
      <c r="P16" s="16">
        <v>18</v>
      </c>
      <c r="Q16" s="1">
        <v>100</v>
      </c>
      <c r="BD16" s="2">
        <f t="shared" si="0"/>
        <v>91.489361702127667</v>
      </c>
      <c r="BE16" s="2">
        <f t="shared" si="1"/>
        <v>87.5</v>
      </c>
      <c r="BF16" s="1">
        <f t="shared" si="2"/>
        <v>100</v>
      </c>
    </row>
    <row r="17" spans="1:58">
      <c r="A17" s="13" t="s">
        <v>24</v>
      </c>
      <c r="B17" s="1">
        <v>4</v>
      </c>
      <c r="E17" s="1">
        <v>6</v>
      </c>
      <c r="F17" s="1">
        <v>16</v>
      </c>
      <c r="H17" s="16">
        <v>8.5</v>
      </c>
      <c r="I17" s="15">
        <v>8</v>
      </c>
      <c r="J17" s="1">
        <v>16.149999999999999</v>
      </c>
      <c r="K17" s="16">
        <v>18.5</v>
      </c>
      <c r="L17" s="1">
        <v>10</v>
      </c>
      <c r="M17" s="1">
        <v>3</v>
      </c>
      <c r="O17" s="1">
        <v>12.82</v>
      </c>
      <c r="P17" s="16">
        <v>18</v>
      </c>
      <c r="Q17" s="1">
        <v>67</v>
      </c>
      <c r="BD17" s="2">
        <f t="shared" si="0"/>
        <v>62.734042553191493</v>
      </c>
      <c r="BE17" s="2">
        <f t="shared" si="1"/>
        <v>77.5</v>
      </c>
      <c r="BF17" s="1">
        <f t="shared" si="2"/>
        <v>67</v>
      </c>
    </row>
    <row r="18" spans="1:58">
      <c r="A18" s="3">
        <v>10118</v>
      </c>
      <c r="B18" s="1">
        <v>5</v>
      </c>
      <c r="E18" s="1">
        <v>18</v>
      </c>
      <c r="F18" s="1">
        <v>17</v>
      </c>
      <c r="G18" s="1">
        <v>5</v>
      </c>
      <c r="H18" s="14">
        <v>14</v>
      </c>
      <c r="I18" s="15">
        <v>17</v>
      </c>
      <c r="J18" s="1">
        <v>12.64</v>
      </c>
      <c r="K18" s="16">
        <v>13</v>
      </c>
      <c r="L18" s="17">
        <v>10</v>
      </c>
      <c r="M18" s="1">
        <v>6</v>
      </c>
      <c r="O18" s="1">
        <v>12.32</v>
      </c>
      <c r="P18" s="16">
        <v>15</v>
      </c>
      <c r="Q18" s="17">
        <v>50</v>
      </c>
      <c r="BD18" s="2">
        <f t="shared" si="0"/>
        <v>81.872340425531931</v>
      </c>
      <c r="BE18" s="2">
        <f t="shared" si="1"/>
        <v>85</v>
      </c>
      <c r="BF18" s="1">
        <f t="shared" si="2"/>
        <v>50</v>
      </c>
    </row>
    <row r="19" spans="1:58">
      <c r="A19" s="3">
        <v>10261</v>
      </c>
      <c r="B19" s="1">
        <v>5</v>
      </c>
      <c r="E19" s="1">
        <v>17</v>
      </c>
      <c r="F19" s="1">
        <v>18</v>
      </c>
      <c r="G19" s="1">
        <v>5</v>
      </c>
      <c r="H19" s="14">
        <v>16.5</v>
      </c>
      <c r="I19" s="15">
        <v>4.5</v>
      </c>
      <c r="J19" s="1">
        <v>17.649999999999999</v>
      </c>
      <c r="K19" s="16"/>
      <c r="M19" s="1">
        <v>2</v>
      </c>
      <c r="O19" s="1">
        <v>17.5</v>
      </c>
      <c r="P19" s="16">
        <v>19</v>
      </c>
      <c r="Q19" s="1">
        <v>84.5</v>
      </c>
      <c r="BD19" s="2">
        <f t="shared" si="0"/>
        <v>79.414893617021292</v>
      </c>
      <c r="BE19" s="2">
        <f t="shared" si="1"/>
        <v>59.375</v>
      </c>
      <c r="BF19" s="1">
        <f t="shared" si="2"/>
        <v>84.5</v>
      </c>
    </row>
    <row r="20" spans="1:58">
      <c r="A20" s="3">
        <v>11011</v>
      </c>
      <c r="B20" s="1">
        <v>1</v>
      </c>
      <c r="E20" s="1">
        <v>16</v>
      </c>
      <c r="F20" s="1">
        <v>18</v>
      </c>
      <c r="G20" s="1">
        <v>5</v>
      </c>
      <c r="H20" s="18">
        <v>6</v>
      </c>
      <c r="I20" s="15"/>
      <c r="J20" s="1">
        <v>7.32</v>
      </c>
      <c r="K20" s="16"/>
      <c r="M20" s="1">
        <v>5</v>
      </c>
      <c r="O20" s="1">
        <v>15</v>
      </c>
      <c r="P20" s="16">
        <v>13</v>
      </c>
      <c r="Q20" s="1">
        <v>21</v>
      </c>
      <c r="BD20" s="2">
        <f t="shared" si="0"/>
        <v>59.914893617021278</v>
      </c>
      <c r="BE20" s="2">
        <f t="shared" si="1"/>
        <v>37.5</v>
      </c>
      <c r="BF20" s="1">
        <f t="shared" si="2"/>
        <v>21</v>
      </c>
    </row>
    <row r="21" spans="1:58">
      <c r="A21" s="3">
        <v>11576</v>
      </c>
      <c r="B21" s="1">
        <v>1</v>
      </c>
      <c r="E21" s="1">
        <v>17</v>
      </c>
      <c r="F21" s="1">
        <v>18</v>
      </c>
      <c r="G21" s="1">
        <v>5</v>
      </c>
      <c r="H21" s="16">
        <v>15.5</v>
      </c>
      <c r="I21" s="15"/>
      <c r="K21" s="16">
        <v>15.5</v>
      </c>
      <c r="L21" s="1">
        <v>10</v>
      </c>
      <c r="M21" s="1" t="s">
        <v>20</v>
      </c>
      <c r="O21" s="1">
        <v>16.5</v>
      </c>
      <c r="P21" s="16">
        <v>16</v>
      </c>
      <c r="Q21" s="1">
        <v>34</v>
      </c>
      <c r="BD21" s="2">
        <f t="shared" si="0"/>
        <v>54.787234042553195</v>
      </c>
      <c r="BE21" s="2">
        <f t="shared" si="1"/>
        <v>78.75</v>
      </c>
      <c r="BF21" s="1">
        <f t="shared" si="2"/>
        <v>34</v>
      </c>
    </row>
    <row r="22" spans="1:58">
      <c r="A22" s="3">
        <v>12207</v>
      </c>
      <c r="B22" s="1">
        <v>5</v>
      </c>
      <c r="E22" s="1">
        <v>17</v>
      </c>
      <c r="F22" s="1">
        <v>18</v>
      </c>
      <c r="G22" s="1">
        <v>5</v>
      </c>
      <c r="H22" s="14">
        <v>12.5</v>
      </c>
      <c r="I22" s="15">
        <v>20</v>
      </c>
      <c r="J22" s="1">
        <v>15.32</v>
      </c>
      <c r="K22" s="16">
        <v>19.5</v>
      </c>
      <c r="L22" s="1">
        <v>10</v>
      </c>
      <c r="M22" s="1">
        <v>4</v>
      </c>
      <c r="O22" s="1">
        <v>15.82</v>
      </c>
      <c r="P22" s="16">
        <v>13</v>
      </c>
      <c r="Q22" s="1">
        <v>13</v>
      </c>
      <c r="BD22" s="2">
        <f t="shared" si="0"/>
        <v>91.638297872340416</v>
      </c>
      <c r="BE22" s="2">
        <f t="shared" si="1"/>
        <v>86.25</v>
      </c>
      <c r="BF22" s="1">
        <f t="shared" si="2"/>
        <v>13</v>
      </c>
    </row>
    <row r="23" spans="1:58">
      <c r="A23" s="3">
        <v>12435</v>
      </c>
      <c r="B23" s="1">
        <v>5</v>
      </c>
      <c r="E23" s="22">
        <v>20</v>
      </c>
      <c r="F23" s="1">
        <v>18</v>
      </c>
      <c r="G23" s="22">
        <v>5</v>
      </c>
      <c r="H23" s="14">
        <v>20</v>
      </c>
      <c r="I23" s="15">
        <v>20</v>
      </c>
      <c r="J23" s="1">
        <v>18</v>
      </c>
      <c r="K23" s="16">
        <v>18.5</v>
      </c>
      <c r="L23" s="1">
        <v>10</v>
      </c>
      <c r="M23" s="1">
        <v>6</v>
      </c>
      <c r="O23" s="1">
        <v>16.5</v>
      </c>
      <c r="P23" s="16">
        <v>19</v>
      </c>
      <c r="Q23" s="1">
        <v>100</v>
      </c>
      <c r="BD23" s="2">
        <f t="shared" si="0"/>
        <v>98.404255319148945</v>
      </c>
      <c r="BE23" s="2">
        <f t="shared" si="1"/>
        <v>104.375</v>
      </c>
      <c r="BF23" s="1">
        <f t="shared" si="2"/>
        <v>100</v>
      </c>
    </row>
    <row r="24" spans="1:58">
      <c r="A24" s="3">
        <v>12446</v>
      </c>
      <c r="B24" s="1">
        <v>5</v>
      </c>
      <c r="E24" s="1">
        <v>15</v>
      </c>
      <c r="F24" s="1">
        <v>18</v>
      </c>
      <c r="G24" s="1">
        <v>5</v>
      </c>
      <c r="H24" s="14">
        <v>12.5</v>
      </c>
      <c r="I24" s="15">
        <v>18</v>
      </c>
      <c r="J24" s="1">
        <v>15.21</v>
      </c>
      <c r="K24" s="16">
        <v>20</v>
      </c>
      <c r="L24" s="1">
        <v>10</v>
      </c>
      <c r="M24" s="1">
        <v>2</v>
      </c>
      <c r="O24" s="1">
        <v>15.66</v>
      </c>
      <c r="P24" s="16"/>
      <c r="Q24" s="1">
        <v>60</v>
      </c>
      <c r="BD24" s="2">
        <f t="shared" si="0"/>
        <v>87.09574468085107</v>
      </c>
      <c r="BE24" s="2">
        <f t="shared" si="1"/>
        <v>68.125</v>
      </c>
      <c r="BF24" s="1">
        <f t="shared" si="2"/>
        <v>60</v>
      </c>
    </row>
    <row r="25" spans="1:58">
      <c r="A25" s="9">
        <v>12609</v>
      </c>
      <c r="B25" s="1">
        <v>5</v>
      </c>
      <c r="C25" s="10"/>
      <c r="D25" s="10"/>
      <c r="E25" s="10">
        <v>18</v>
      </c>
      <c r="F25" s="1">
        <v>16</v>
      </c>
      <c r="G25" s="10">
        <v>5</v>
      </c>
      <c r="H25" s="11">
        <v>14.5</v>
      </c>
      <c r="I25" s="12"/>
      <c r="J25" s="1">
        <v>16</v>
      </c>
      <c r="K25" s="11">
        <v>14</v>
      </c>
      <c r="L25" s="10">
        <v>10</v>
      </c>
      <c r="M25" s="1">
        <v>6</v>
      </c>
      <c r="N25" s="10"/>
      <c r="O25" s="1">
        <v>15.32</v>
      </c>
      <c r="P25" s="11">
        <v>17</v>
      </c>
      <c r="Q25" s="10">
        <v>77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2">
        <f t="shared" si="0"/>
        <v>69.489361702127653</v>
      </c>
      <c r="BE25" s="2">
        <f t="shared" si="1"/>
        <v>89.375</v>
      </c>
      <c r="BF25" s="1">
        <f t="shared" si="2"/>
        <v>77</v>
      </c>
    </row>
    <row r="26" spans="1:58">
      <c r="A26" s="3">
        <v>15387</v>
      </c>
      <c r="B26" s="1">
        <v>4</v>
      </c>
      <c r="E26" s="1">
        <v>18</v>
      </c>
      <c r="F26" s="1">
        <v>18</v>
      </c>
      <c r="G26" s="1">
        <v>5</v>
      </c>
      <c r="H26" s="14">
        <v>13.5</v>
      </c>
      <c r="I26" s="15">
        <v>15</v>
      </c>
      <c r="J26" s="1">
        <v>17.100000000000001</v>
      </c>
      <c r="K26" s="16">
        <v>18.5</v>
      </c>
      <c r="L26" s="1">
        <v>10</v>
      </c>
      <c r="M26" s="1">
        <v>5</v>
      </c>
      <c r="O26" s="1">
        <v>17.32</v>
      </c>
      <c r="P26" s="16">
        <v>14</v>
      </c>
      <c r="Q26" s="1">
        <v>46</v>
      </c>
      <c r="BD26" s="2">
        <f t="shared" si="0"/>
        <v>90.872340425531902</v>
      </c>
      <c r="BE26" s="2">
        <f t="shared" si="1"/>
        <v>87.5</v>
      </c>
      <c r="BF26" s="1">
        <f t="shared" si="2"/>
        <v>46</v>
      </c>
    </row>
    <row r="27" spans="1:58">
      <c r="A27" s="3">
        <v>19484</v>
      </c>
      <c r="B27" s="1">
        <v>1</v>
      </c>
      <c r="E27" s="1">
        <v>20</v>
      </c>
      <c r="F27" s="1">
        <v>18</v>
      </c>
      <c r="G27" s="1">
        <v>5</v>
      </c>
      <c r="H27" s="14">
        <v>18</v>
      </c>
      <c r="I27" s="15">
        <v>20</v>
      </c>
      <c r="J27" s="1">
        <v>14</v>
      </c>
      <c r="K27" s="16">
        <v>20</v>
      </c>
      <c r="L27" s="1">
        <v>10</v>
      </c>
      <c r="M27" s="1">
        <v>6</v>
      </c>
      <c r="O27" s="1">
        <v>15.5</v>
      </c>
      <c r="P27" s="16">
        <v>20</v>
      </c>
      <c r="Q27" s="1">
        <v>100</v>
      </c>
      <c r="BD27" s="2">
        <f t="shared" si="0"/>
        <v>93.085106382978722</v>
      </c>
      <c r="BE27" s="2">
        <f t="shared" si="1"/>
        <v>100</v>
      </c>
      <c r="BF27" s="1">
        <f t="shared" si="2"/>
        <v>100</v>
      </c>
    </row>
    <row r="28" spans="1:58">
      <c r="A28" s="3">
        <v>26262</v>
      </c>
      <c r="B28" s="1">
        <v>5</v>
      </c>
      <c r="E28" s="1">
        <v>19</v>
      </c>
      <c r="F28" s="1">
        <v>18</v>
      </c>
      <c r="G28" s="1">
        <v>5</v>
      </c>
      <c r="H28" s="14">
        <v>16</v>
      </c>
      <c r="I28" s="15">
        <v>17</v>
      </c>
      <c r="J28" s="1">
        <v>16</v>
      </c>
      <c r="K28" s="16">
        <v>19</v>
      </c>
      <c r="L28" s="1">
        <v>10</v>
      </c>
      <c r="M28" s="1" t="s">
        <v>20</v>
      </c>
      <c r="O28" s="1">
        <v>7.16</v>
      </c>
      <c r="P28" s="16">
        <v>18</v>
      </c>
      <c r="Q28" s="1">
        <v>85</v>
      </c>
      <c r="BD28" s="2">
        <f t="shared" si="0"/>
        <v>82.085106382978722</v>
      </c>
      <c r="BE28" s="2">
        <f t="shared" si="1"/>
        <v>91.25</v>
      </c>
      <c r="BF28" s="1">
        <f t="shared" si="2"/>
        <v>85</v>
      </c>
    </row>
    <row r="29" spans="1:58">
      <c r="A29" s="3">
        <v>26662</v>
      </c>
      <c r="B29" s="1">
        <v>3</v>
      </c>
      <c r="E29" s="1">
        <v>11</v>
      </c>
      <c r="F29" s="1">
        <v>18</v>
      </c>
      <c r="G29" s="1">
        <v>5</v>
      </c>
      <c r="H29" s="14">
        <v>16.5</v>
      </c>
      <c r="I29" s="15">
        <v>12</v>
      </c>
      <c r="J29" s="1">
        <v>13.32</v>
      </c>
      <c r="K29" s="16">
        <v>18.5</v>
      </c>
      <c r="L29" s="1">
        <v>10</v>
      </c>
      <c r="M29" s="1">
        <v>5</v>
      </c>
      <c r="O29" s="1">
        <v>8.16</v>
      </c>
      <c r="P29" s="16">
        <v>20</v>
      </c>
      <c r="Q29" s="1">
        <v>91</v>
      </c>
      <c r="BD29" s="2">
        <f t="shared" si="0"/>
        <v>66.468085106382986</v>
      </c>
      <c r="BE29" s="2">
        <f t="shared" si="1"/>
        <v>97.5</v>
      </c>
      <c r="BF29" s="1">
        <f t="shared" si="2"/>
        <v>91</v>
      </c>
    </row>
    <row r="30" spans="1:58">
      <c r="A30" s="3">
        <v>28222</v>
      </c>
      <c r="B30" s="1">
        <v>1</v>
      </c>
      <c r="G30" s="1">
        <v>5</v>
      </c>
      <c r="H30" s="16">
        <v>7.5</v>
      </c>
      <c r="I30" s="15"/>
      <c r="K30" s="16"/>
      <c r="M30" s="1" t="s">
        <v>20</v>
      </c>
      <c r="O30" s="1">
        <v>1</v>
      </c>
      <c r="P30" s="16">
        <v>9</v>
      </c>
      <c r="Q30" s="1">
        <v>26</v>
      </c>
      <c r="BD30" s="2">
        <f t="shared" si="0"/>
        <v>1.0638297872340425</v>
      </c>
      <c r="BE30" s="2">
        <f t="shared" si="1"/>
        <v>28.125</v>
      </c>
      <c r="BF30" s="1">
        <f t="shared" si="2"/>
        <v>26</v>
      </c>
    </row>
    <row r="31" spans="1:58">
      <c r="A31" s="3">
        <v>31968</v>
      </c>
      <c r="B31" s="1">
        <v>4</v>
      </c>
      <c r="E31" s="1">
        <v>15</v>
      </c>
      <c r="F31" s="1">
        <v>17.52</v>
      </c>
      <c r="G31" s="1">
        <v>5</v>
      </c>
      <c r="H31" s="16">
        <v>12.5</v>
      </c>
      <c r="I31" s="15">
        <v>17</v>
      </c>
      <c r="J31" s="1">
        <v>16.82</v>
      </c>
      <c r="K31" s="16">
        <v>19</v>
      </c>
      <c r="L31" s="1">
        <v>10</v>
      </c>
      <c r="M31" s="1">
        <v>6</v>
      </c>
      <c r="O31" s="1">
        <v>15.32</v>
      </c>
      <c r="P31" s="16">
        <v>18</v>
      </c>
      <c r="Q31" s="1">
        <v>73</v>
      </c>
      <c r="BD31" s="2">
        <f t="shared" si="0"/>
        <v>86.872340425531917</v>
      </c>
      <c r="BE31" s="2">
        <f t="shared" si="1"/>
        <v>93.125</v>
      </c>
      <c r="BF31" s="1">
        <f t="shared" si="2"/>
        <v>73</v>
      </c>
    </row>
    <row r="32" spans="1:58">
      <c r="A32" s="3">
        <v>31988</v>
      </c>
      <c r="B32" s="1">
        <v>5</v>
      </c>
      <c r="E32" s="1">
        <v>19</v>
      </c>
      <c r="F32" s="1">
        <v>18</v>
      </c>
      <c r="G32" s="1">
        <v>5</v>
      </c>
      <c r="H32" s="14">
        <v>16.5</v>
      </c>
      <c r="I32" s="15">
        <v>20</v>
      </c>
      <c r="J32" s="1">
        <v>16</v>
      </c>
      <c r="K32" s="16">
        <v>15.5</v>
      </c>
      <c r="L32" s="1">
        <v>10</v>
      </c>
      <c r="M32" s="1">
        <v>6</v>
      </c>
      <c r="O32" s="1">
        <v>17.32</v>
      </c>
      <c r="P32" s="16">
        <v>18</v>
      </c>
      <c r="Q32" s="1">
        <v>78</v>
      </c>
      <c r="BD32" s="2">
        <f t="shared" si="0"/>
        <v>96.085106382978722</v>
      </c>
      <c r="BE32" s="2">
        <f t="shared" si="1"/>
        <v>95</v>
      </c>
      <c r="BF32" s="1">
        <f t="shared" si="2"/>
        <v>78</v>
      </c>
    </row>
    <row r="33" spans="1:58">
      <c r="A33" s="3">
        <v>33016</v>
      </c>
      <c r="B33" s="1">
        <v>5</v>
      </c>
      <c r="E33" s="1">
        <v>17</v>
      </c>
      <c r="F33" s="1">
        <v>18</v>
      </c>
      <c r="G33" s="1">
        <v>3</v>
      </c>
      <c r="H33" s="14">
        <v>17</v>
      </c>
      <c r="I33" s="15">
        <v>18</v>
      </c>
      <c r="J33" s="1">
        <v>16.989999999999998</v>
      </c>
      <c r="K33" s="16">
        <v>18.5</v>
      </c>
      <c r="M33" s="1">
        <v>5</v>
      </c>
      <c r="O33" s="1">
        <v>12.16</v>
      </c>
      <c r="P33" s="16">
        <v>18</v>
      </c>
      <c r="Q33" s="1">
        <v>74</v>
      </c>
      <c r="BD33" s="2">
        <f t="shared" si="0"/>
        <v>87.393617021276597</v>
      </c>
      <c r="BE33" s="2">
        <f t="shared" si="1"/>
        <v>83.125</v>
      </c>
      <c r="BF33" s="1">
        <f t="shared" si="2"/>
        <v>74</v>
      </c>
    </row>
    <row r="34" spans="1:58">
      <c r="A34" s="3">
        <v>38516</v>
      </c>
      <c r="B34" s="1">
        <v>1</v>
      </c>
      <c r="E34" s="1">
        <v>13</v>
      </c>
      <c r="F34" s="1">
        <v>17</v>
      </c>
      <c r="G34" s="1">
        <v>5</v>
      </c>
      <c r="H34" s="14">
        <v>14.5</v>
      </c>
      <c r="I34" s="15">
        <v>6</v>
      </c>
      <c r="J34" s="1">
        <v>17.32</v>
      </c>
      <c r="K34" s="16">
        <v>19</v>
      </c>
      <c r="L34" s="1">
        <v>10</v>
      </c>
      <c r="M34" s="1">
        <v>0</v>
      </c>
      <c r="O34" s="1">
        <v>15.82</v>
      </c>
      <c r="P34" s="16">
        <v>19</v>
      </c>
      <c r="Q34" s="1">
        <v>79</v>
      </c>
      <c r="BD34" s="2">
        <f t="shared" si="0"/>
        <v>73.553191489361708</v>
      </c>
      <c r="BE34" s="2">
        <f t="shared" si="1"/>
        <v>85.625</v>
      </c>
      <c r="BF34" s="1">
        <f t="shared" si="2"/>
        <v>79</v>
      </c>
    </row>
    <row r="35" spans="1:58">
      <c r="A35" s="9">
        <v>42691</v>
      </c>
      <c r="B35" s="1">
        <v>5</v>
      </c>
      <c r="C35" s="10"/>
      <c r="D35" s="10"/>
      <c r="E35" s="10">
        <v>18</v>
      </c>
      <c r="F35" s="1">
        <v>18</v>
      </c>
      <c r="G35" s="10">
        <v>5</v>
      </c>
      <c r="H35" s="21">
        <v>16</v>
      </c>
      <c r="I35" s="12">
        <v>17</v>
      </c>
      <c r="J35" s="1">
        <v>16</v>
      </c>
      <c r="K35" s="11">
        <v>18.5</v>
      </c>
      <c r="L35" s="12">
        <v>10</v>
      </c>
      <c r="M35" s="1">
        <v>6</v>
      </c>
      <c r="N35" s="10"/>
      <c r="O35" s="1">
        <v>16</v>
      </c>
      <c r="P35" s="11">
        <v>16</v>
      </c>
      <c r="Q35" s="12">
        <v>75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2">
        <f t="shared" si="0"/>
        <v>90.425531914893625</v>
      </c>
      <c r="BE35" s="2">
        <f t="shared" si="1"/>
        <v>95.625</v>
      </c>
      <c r="BF35" s="1">
        <f t="shared" si="2"/>
        <v>75</v>
      </c>
    </row>
    <row r="36" spans="1:58">
      <c r="A36" s="3">
        <v>44499</v>
      </c>
      <c r="B36" s="1">
        <v>1</v>
      </c>
      <c r="C36" s="3"/>
      <c r="E36" s="15">
        <v>18</v>
      </c>
      <c r="F36" s="1">
        <v>18</v>
      </c>
      <c r="G36" s="1">
        <v>5</v>
      </c>
      <c r="H36" s="19">
        <v>14.5</v>
      </c>
      <c r="I36" s="15">
        <v>13</v>
      </c>
      <c r="J36" s="1">
        <v>16</v>
      </c>
      <c r="K36" s="16">
        <v>16.5</v>
      </c>
      <c r="L36" s="1">
        <v>10</v>
      </c>
      <c r="M36" s="1" t="s">
        <v>20</v>
      </c>
      <c r="O36" s="1">
        <v>17.5</v>
      </c>
      <c r="P36" s="16">
        <v>18</v>
      </c>
      <c r="Q36" s="15">
        <v>87</v>
      </c>
      <c r="BD36" s="2">
        <f t="shared" si="0"/>
        <v>87.765957446808514</v>
      </c>
      <c r="BE36" s="2">
        <f t="shared" si="1"/>
        <v>81.25</v>
      </c>
      <c r="BF36" s="1">
        <f t="shared" si="2"/>
        <v>87</v>
      </c>
    </row>
    <row r="37" spans="1:58">
      <c r="A37" s="3">
        <v>44575</v>
      </c>
      <c r="B37" s="1">
        <v>5</v>
      </c>
      <c r="E37" s="1">
        <v>17</v>
      </c>
      <c r="F37" s="1">
        <v>16</v>
      </c>
      <c r="G37" s="1">
        <v>5</v>
      </c>
      <c r="H37" s="14">
        <v>9.5</v>
      </c>
      <c r="I37" s="15">
        <v>20</v>
      </c>
      <c r="J37" s="1">
        <v>17.670000000000002</v>
      </c>
      <c r="K37" s="16"/>
      <c r="L37" s="1">
        <v>10</v>
      </c>
      <c r="M37" s="1">
        <v>6</v>
      </c>
      <c r="O37" s="1">
        <v>10.32</v>
      </c>
      <c r="P37" s="16">
        <v>15</v>
      </c>
      <c r="Q37" s="1">
        <v>61</v>
      </c>
      <c r="BD37" s="2">
        <f t="shared" si="0"/>
        <v>86.159574468085125</v>
      </c>
      <c r="BE37" s="2">
        <f t="shared" si="1"/>
        <v>63.125</v>
      </c>
      <c r="BF37" s="1">
        <f t="shared" si="2"/>
        <v>61</v>
      </c>
    </row>
    <row r="38" spans="1:58">
      <c r="A38" s="3">
        <v>44703</v>
      </c>
      <c r="B38" s="1">
        <v>5</v>
      </c>
      <c r="E38" s="1">
        <v>19</v>
      </c>
      <c r="F38" s="1">
        <v>18</v>
      </c>
      <c r="G38" s="1">
        <v>5</v>
      </c>
      <c r="H38" s="14">
        <v>11</v>
      </c>
      <c r="I38" s="15">
        <v>20</v>
      </c>
      <c r="J38" s="1">
        <v>15.5</v>
      </c>
      <c r="K38" s="16">
        <v>15.5</v>
      </c>
      <c r="L38" s="1">
        <v>10</v>
      </c>
      <c r="M38" s="1">
        <v>6</v>
      </c>
      <c r="O38" s="1">
        <v>17</v>
      </c>
      <c r="P38" s="16">
        <v>17</v>
      </c>
      <c r="Q38" s="1">
        <v>65</v>
      </c>
      <c r="BD38" s="2">
        <f t="shared" si="0"/>
        <v>95.21276595744682</v>
      </c>
      <c r="BE38" s="2">
        <f t="shared" ref="BE38:BE69" si="3">SUM(B38,G38,H38,K38,L38,M38,P38)/0.8</f>
        <v>86.875</v>
      </c>
      <c r="BF38" s="1">
        <f t="shared" ref="BF38:BF69" si="4">SUM(Q38)/1</f>
        <v>65</v>
      </c>
    </row>
    <row r="39" spans="1:58">
      <c r="A39" s="3">
        <v>47474</v>
      </c>
      <c r="B39" s="1">
        <v>5</v>
      </c>
      <c r="E39" s="1">
        <v>20</v>
      </c>
      <c r="F39" s="1">
        <v>18</v>
      </c>
      <c r="G39" s="1">
        <v>5</v>
      </c>
      <c r="H39" s="16">
        <v>19.5</v>
      </c>
      <c r="I39" s="15">
        <v>20</v>
      </c>
      <c r="J39" s="1">
        <v>18</v>
      </c>
      <c r="K39" s="16">
        <v>19.5</v>
      </c>
      <c r="L39" s="1">
        <v>10</v>
      </c>
      <c r="M39" s="1">
        <v>4</v>
      </c>
      <c r="O39" s="1">
        <v>17.5</v>
      </c>
      <c r="P39" s="16">
        <v>18</v>
      </c>
      <c r="Q39" s="1">
        <v>95</v>
      </c>
      <c r="BD39" s="2">
        <f t="shared" si="0"/>
        <v>99.468085106382986</v>
      </c>
      <c r="BE39" s="2">
        <f t="shared" si="3"/>
        <v>101.25</v>
      </c>
      <c r="BF39" s="1">
        <f t="shared" si="4"/>
        <v>95</v>
      </c>
    </row>
    <row r="40" spans="1:58">
      <c r="A40" s="3">
        <v>50390</v>
      </c>
      <c r="B40" s="1">
        <v>5</v>
      </c>
      <c r="F40" s="1">
        <v>17</v>
      </c>
      <c r="G40" s="1">
        <v>5</v>
      </c>
      <c r="H40" s="18">
        <v>9.5</v>
      </c>
      <c r="I40" s="15">
        <v>20</v>
      </c>
      <c r="J40" s="1">
        <v>18</v>
      </c>
      <c r="K40" s="16">
        <v>18.5</v>
      </c>
      <c r="M40" s="1">
        <v>3</v>
      </c>
      <c r="O40" s="1">
        <v>7.5</v>
      </c>
      <c r="P40" s="16"/>
      <c r="Q40" s="1">
        <v>51</v>
      </c>
      <c r="BD40" s="2">
        <f t="shared" si="0"/>
        <v>66.489361702127667</v>
      </c>
      <c r="BE40" s="2">
        <f t="shared" si="3"/>
        <v>51.25</v>
      </c>
      <c r="BF40" s="1">
        <f t="shared" si="4"/>
        <v>51</v>
      </c>
    </row>
    <row r="41" spans="1:58">
      <c r="A41" s="3">
        <v>51090</v>
      </c>
      <c r="B41" s="1">
        <v>4</v>
      </c>
      <c r="E41" s="1">
        <v>15</v>
      </c>
      <c r="F41" s="1">
        <v>18</v>
      </c>
      <c r="G41" s="1">
        <v>5</v>
      </c>
      <c r="H41" s="14">
        <v>20</v>
      </c>
      <c r="I41" s="15">
        <v>20</v>
      </c>
      <c r="J41" s="1">
        <v>18</v>
      </c>
      <c r="K41" s="16">
        <v>18.5</v>
      </c>
      <c r="L41" s="1">
        <v>10</v>
      </c>
      <c r="M41" s="1">
        <v>6</v>
      </c>
      <c r="O41" s="1">
        <v>18</v>
      </c>
      <c r="P41" s="16">
        <v>19</v>
      </c>
      <c r="Q41" s="1">
        <v>99</v>
      </c>
      <c r="BD41" s="2">
        <f t="shared" si="0"/>
        <v>94.680851063829792</v>
      </c>
      <c r="BE41" s="2">
        <f t="shared" si="3"/>
        <v>103.125</v>
      </c>
      <c r="BF41" s="1">
        <f t="shared" si="4"/>
        <v>99</v>
      </c>
    </row>
    <row r="42" spans="1:58">
      <c r="A42" s="3">
        <v>52091</v>
      </c>
      <c r="B42" s="1">
        <v>1</v>
      </c>
      <c r="E42" s="1">
        <v>18</v>
      </c>
      <c r="F42" s="1">
        <v>18</v>
      </c>
      <c r="G42" s="1">
        <v>5</v>
      </c>
      <c r="H42" s="14">
        <v>14.5</v>
      </c>
      <c r="I42" s="15">
        <v>15</v>
      </c>
      <c r="J42" s="1">
        <v>7.32</v>
      </c>
      <c r="K42" s="16">
        <v>19.5</v>
      </c>
      <c r="L42" s="1">
        <v>10</v>
      </c>
      <c r="M42" s="1">
        <v>2</v>
      </c>
      <c r="O42" s="1">
        <v>15</v>
      </c>
      <c r="P42" s="16">
        <v>11</v>
      </c>
      <c r="Q42" s="1">
        <v>75</v>
      </c>
      <c r="BD42" s="2">
        <f t="shared" si="0"/>
        <v>78</v>
      </c>
      <c r="BE42" s="2">
        <f t="shared" si="3"/>
        <v>78.75</v>
      </c>
      <c r="BF42" s="1">
        <f t="shared" si="4"/>
        <v>75</v>
      </c>
    </row>
    <row r="43" spans="1:58">
      <c r="A43" s="3">
        <v>52247</v>
      </c>
      <c r="B43" s="1">
        <v>5</v>
      </c>
      <c r="E43" s="1">
        <v>17</v>
      </c>
      <c r="F43" s="1">
        <v>18</v>
      </c>
      <c r="G43" s="1">
        <v>5</v>
      </c>
      <c r="H43" s="19">
        <v>11</v>
      </c>
      <c r="I43" s="15">
        <v>18</v>
      </c>
      <c r="J43" s="1">
        <v>18</v>
      </c>
      <c r="K43" s="16">
        <v>11.5</v>
      </c>
      <c r="L43" s="1">
        <v>10</v>
      </c>
      <c r="M43" s="1">
        <v>4</v>
      </c>
      <c r="O43" s="1">
        <v>16.82</v>
      </c>
      <c r="P43" s="16">
        <v>17</v>
      </c>
      <c r="Q43" s="1">
        <v>62.5</v>
      </c>
      <c r="BD43" s="2">
        <f t="shared" si="0"/>
        <v>93.425531914893611</v>
      </c>
      <c r="BE43" s="2">
        <f t="shared" si="3"/>
        <v>79.375</v>
      </c>
      <c r="BF43" s="1">
        <f t="shared" si="4"/>
        <v>62.5</v>
      </c>
    </row>
    <row r="44" spans="1:58">
      <c r="A44" s="3">
        <v>52290</v>
      </c>
      <c r="B44" s="1">
        <v>1</v>
      </c>
      <c r="E44" s="1">
        <v>14</v>
      </c>
      <c r="F44" s="1">
        <v>18</v>
      </c>
      <c r="H44" s="16">
        <v>15.5</v>
      </c>
      <c r="I44" s="15">
        <v>11</v>
      </c>
      <c r="K44" s="16">
        <v>16</v>
      </c>
      <c r="L44" s="1">
        <v>10</v>
      </c>
      <c r="M44" s="1" t="s">
        <v>20</v>
      </c>
      <c r="P44" s="16">
        <v>15</v>
      </c>
      <c r="Q44" s="1">
        <v>34</v>
      </c>
      <c r="BD44" s="2">
        <f t="shared" si="0"/>
        <v>45.744680851063833</v>
      </c>
      <c r="BE44" s="2">
        <f t="shared" si="3"/>
        <v>71.875</v>
      </c>
      <c r="BF44" s="1">
        <f t="shared" si="4"/>
        <v>34</v>
      </c>
    </row>
    <row r="45" spans="1:58">
      <c r="A45" s="9">
        <v>53574</v>
      </c>
      <c r="B45" s="1">
        <v>1</v>
      </c>
      <c r="C45" s="10"/>
      <c r="D45" s="10"/>
      <c r="E45" s="10">
        <v>15</v>
      </c>
      <c r="F45" s="1">
        <v>18</v>
      </c>
      <c r="G45" s="10">
        <v>5</v>
      </c>
      <c r="H45" s="21">
        <v>17</v>
      </c>
      <c r="I45" s="12"/>
      <c r="J45" s="1">
        <v>14.64</v>
      </c>
      <c r="K45" s="11">
        <v>19.5</v>
      </c>
      <c r="L45" s="10">
        <v>10</v>
      </c>
      <c r="M45" s="1">
        <v>5</v>
      </c>
      <c r="N45" s="10"/>
      <c r="O45" s="1">
        <v>6.16</v>
      </c>
      <c r="P45" s="11">
        <v>19</v>
      </c>
      <c r="Q45" s="10">
        <v>63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2">
        <f t="shared" si="0"/>
        <v>57.234042553191486</v>
      </c>
      <c r="BE45" s="2">
        <f t="shared" si="3"/>
        <v>95.625</v>
      </c>
      <c r="BF45" s="1">
        <f t="shared" si="4"/>
        <v>63</v>
      </c>
    </row>
    <row r="46" spans="1:58">
      <c r="A46" s="3">
        <v>54321</v>
      </c>
      <c r="B46" s="1">
        <v>4</v>
      </c>
      <c r="E46" s="1">
        <v>19</v>
      </c>
      <c r="F46" s="1">
        <v>18</v>
      </c>
      <c r="G46" s="1">
        <v>5</v>
      </c>
      <c r="H46" s="16">
        <v>11</v>
      </c>
      <c r="I46" s="15">
        <v>9</v>
      </c>
      <c r="J46" s="1">
        <v>17.32</v>
      </c>
      <c r="K46" s="16">
        <v>15.5</v>
      </c>
      <c r="L46" s="1">
        <v>10</v>
      </c>
      <c r="M46" s="1">
        <v>5</v>
      </c>
      <c r="O46" s="1">
        <v>17.5</v>
      </c>
      <c r="P46" s="16">
        <v>13</v>
      </c>
      <c r="Q46" s="1">
        <v>36</v>
      </c>
      <c r="BD46" s="2">
        <f t="shared" si="0"/>
        <v>85.978723404255319</v>
      </c>
      <c r="BE46" s="2">
        <f t="shared" si="3"/>
        <v>79.375</v>
      </c>
      <c r="BF46" s="1">
        <f t="shared" si="4"/>
        <v>36</v>
      </c>
    </row>
    <row r="47" spans="1:58">
      <c r="A47" s="3">
        <v>55568</v>
      </c>
      <c r="B47" s="1">
        <v>1</v>
      </c>
      <c r="E47" s="1">
        <v>16</v>
      </c>
      <c r="F47" s="1">
        <v>18</v>
      </c>
      <c r="G47" s="1">
        <v>5</v>
      </c>
      <c r="H47" s="14">
        <v>16</v>
      </c>
      <c r="I47" s="15">
        <v>19</v>
      </c>
      <c r="J47" s="1">
        <v>12.64</v>
      </c>
      <c r="K47" s="16">
        <v>15.5</v>
      </c>
      <c r="L47" s="1">
        <v>10</v>
      </c>
      <c r="M47" s="1">
        <v>6</v>
      </c>
      <c r="O47" s="1">
        <v>17.32</v>
      </c>
      <c r="P47" s="16">
        <v>18</v>
      </c>
      <c r="Q47" s="1">
        <v>72</v>
      </c>
      <c r="BD47" s="2">
        <f t="shared" si="0"/>
        <v>88.255319148936181</v>
      </c>
      <c r="BE47" s="2">
        <f t="shared" si="3"/>
        <v>89.375</v>
      </c>
      <c r="BF47" s="1">
        <f t="shared" si="4"/>
        <v>72</v>
      </c>
    </row>
    <row r="48" spans="1:58">
      <c r="A48" s="3">
        <v>56261</v>
      </c>
      <c r="B48" s="1">
        <v>4</v>
      </c>
      <c r="E48" s="1">
        <v>19</v>
      </c>
      <c r="F48" s="1">
        <v>18</v>
      </c>
      <c r="G48" s="1">
        <v>5</v>
      </c>
      <c r="H48" s="19">
        <v>17.5</v>
      </c>
      <c r="I48" s="15">
        <v>15</v>
      </c>
      <c r="J48" s="1">
        <v>17.32</v>
      </c>
      <c r="K48" s="16">
        <v>20</v>
      </c>
      <c r="L48" s="1">
        <v>10</v>
      </c>
      <c r="M48" s="1">
        <v>6</v>
      </c>
      <c r="O48" s="1">
        <v>16.32</v>
      </c>
      <c r="P48" s="16">
        <v>19</v>
      </c>
      <c r="Q48" s="1">
        <v>82</v>
      </c>
      <c r="BD48" s="2">
        <f t="shared" si="0"/>
        <v>91.106382978723389</v>
      </c>
      <c r="BE48" s="2">
        <f t="shared" si="3"/>
        <v>101.875</v>
      </c>
      <c r="BF48" s="1">
        <f t="shared" si="4"/>
        <v>82</v>
      </c>
    </row>
    <row r="49" spans="1:58">
      <c r="A49" s="3">
        <v>56878</v>
      </c>
      <c r="B49" s="1">
        <v>5</v>
      </c>
      <c r="F49" s="1">
        <v>10.32</v>
      </c>
      <c r="H49" s="18">
        <v>12.5</v>
      </c>
      <c r="I49" s="15"/>
      <c r="J49" s="1">
        <v>14.64</v>
      </c>
      <c r="K49" s="16">
        <v>19.5</v>
      </c>
      <c r="L49" s="1">
        <v>10</v>
      </c>
      <c r="M49" s="1" t="s">
        <v>20</v>
      </c>
      <c r="P49" s="16"/>
      <c r="Q49" s="1">
        <v>55</v>
      </c>
      <c r="BD49" s="2">
        <f>SUM(E49+F49+I49+J49+O49)/0.94</f>
        <v>26.553191489361705</v>
      </c>
      <c r="BE49" s="2">
        <f t="shared" si="3"/>
        <v>58.75</v>
      </c>
      <c r="BF49" s="1">
        <f t="shared" si="4"/>
        <v>55</v>
      </c>
    </row>
    <row r="50" spans="1:58">
      <c r="A50" s="3">
        <v>58504</v>
      </c>
      <c r="B50" s="1">
        <v>5</v>
      </c>
      <c r="E50" s="1">
        <v>18</v>
      </c>
      <c r="F50" s="1">
        <v>18</v>
      </c>
      <c r="G50" s="1">
        <v>5</v>
      </c>
      <c r="H50" s="16">
        <v>12</v>
      </c>
      <c r="I50" s="15">
        <v>19</v>
      </c>
      <c r="J50" s="1">
        <v>17.649999999999999</v>
      </c>
      <c r="K50" s="16">
        <v>18.5</v>
      </c>
      <c r="M50" s="1">
        <v>5</v>
      </c>
      <c r="O50" s="1">
        <v>16</v>
      </c>
      <c r="P50" s="16">
        <v>19</v>
      </c>
      <c r="Q50" s="1">
        <v>80</v>
      </c>
      <c r="BD50" s="2">
        <f t="shared" ref="BD50:BD75" si="5">(E50+F50+I50+J50+O50)/0.94</f>
        <v>94.308510638297889</v>
      </c>
      <c r="BE50" s="2">
        <f t="shared" si="3"/>
        <v>80.625</v>
      </c>
      <c r="BF50" s="1">
        <f t="shared" si="4"/>
        <v>80</v>
      </c>
    </row>
    <row r="51" spans="1:58">
      <c r="A51" s="3">
        <v>61056</v>
      </c>
      <c r="B51" s="1">
        <v>1</v>
      </c>
      <c r="E51" s="15">
        <v>16</v>
      </c>
      <c r="F51" s="1">
        <v>18</v>
      </c>
      <c r="G51" s="1">
        <v>5</v>
      </c>
      <c r="H51" s="14">
        <v>14.5</v>
      </c>
      <c r="I51" s="15">
        <v>19</v>
      </c>
      <c r="J51" s="1">
        <v>18</v>
      </c>
      <c r="K51" s="16">
        <v>15.5</v>
      </c>
      <c r="L51" s="15">
        <v>10</v>
      </c>
      <c r="M51" s="1" t="s">
        <v>20</v>
      </c>
      <c r="O51" s="1">
        <v>17</v>
      </c>
      <c r="P51" s="16">
        <v>17</v>
      </c>
      <c r="Q51" s="15">
        <v>43</v>
      </c>
      <c r="BD51" s="2">
        <f t="shared" si="5"/>
        <v>93.61702127659575</v>
      </c>
      <c r="BE51" s="2">
        <f t="shared" si="3"/>
        <v>78.75</v>
      </c>
      <c r="BF51" s="1">
        <f t="shared" si="4"/>
        <v>43</v>
      </c>
    </row>
    <row r="52" spans="1:58">
      <c r="A52" s="3">
        <v>61076</v>
      </c>
      <c r="B52" s="1">
        <v>1</v>
      </c>
      <c r="E52" s="1">
        <v>16</v>
      </c>
      <c r="F52" s="1">
        <v>18</v>
      </c>
      <c r="G52" s="1">
        <v>5</v>
      </c>
      <c r="H52" s="14">
        <v>13</v>
      </c>
      <c r="I52" s="15"/>
      <c r="J52" s="1">
        <v>12.99</v>
      </c>
      <c r="K52" s="16">
        <v>13</v>
      </c>
      <c r="L52" s="1">
        <v>10</v>
      </c>
      <c r="M52" s="1">
        <v>6</v>
      </c>
      <c r="O52" s="1">
        <v>16.5</v>
      </c>
      <c r="P52" s="16">
        <v>14</v>
      </c>
      <c r="Q52" s="1">
        <v>47</v>
      </c>
      <c r="BD52" s="2">
        <f t="shared" si="5"/>
        <v>67.542553191489361</v>
      </c>
      <c r="BE52" s="2">
        <f t="shared" si="3"/>
        <v>77.5</v>
      </c>
      <c r="BF52" s="1">
        <f t="shared" si="4"/>
        <v>47</v>
      </c>
    </row>
    <row r="53" spans="1:58">
      <c r="A53" s="3">
        <v>62390</v>
      </c>
      <c r="B53" s="1">
        <v>4</v>
      </c>
      <c r="E53" s="1">
        <v>18</v>
      </c>
      <c r="F53" s="1">
        <v>18</v>
      </c>
      <c r="G53" s="22">
        <v>5</v>
      </c>
      <c r="H53" s="14">
        <v>15</v>
      </c>
      <c r="I53" s="15">
        <v>19</v>
      </c>
      <c r="J53" s="1">
        <v>16</v>
      </c>
      <c r="K53" s="16">
        <v>18.5</v>
      </c>
      <c r="L53" s="1">
        <v>10</v>
      </c>
      <c r="M53" s="1">
        <v>5</v>
      </c>
      <c r="O53" s="1">
        <v>16</v>
      </c>
      <c r="P53" s="16">
        <v>13</v>
      </c>
      <c r="Q53" s="1">
        <v>48</v>
      </c>
      <c r="BD53" s="2">
        <f t="shared" si="5"/>
        <v>92.553191489361708</v>
      </c>
      <c r="BE53" s="2">
        <f t="shared" si="3"/>
        <v>88.125</v>
      </c>
      <c r="BF53" s="1">
        <f t="shared" si="4"/>
        <v>48</v>
      </c>
    </row>
    <row r="54" spans="1:58">
      <c r="A54" s="3">
        <v>63433</v>
      </c>
      <c r="B54" s="1">
        <v>4</v>
      </c>
      <c r="E54" s="1">
        <v>10</v>
      </c>
      <c r="F54" s="1">
        <v>13</v>
      </c>
      <c r="G54" s="1">
        <v>5</v>
      </c>
      <c r="H54" s="14">
        <v>6</v>
      </c>
      <c r="I54" s="15">
        <v>16</v>
      </c>
      <c r="J54" s="1">
        <v>6.93</v>
      </c>
      <c r="K54" s="16">
        <v>18.5</v>
      </c>
      <c r="L54" s="1">
        <v>10</v>
      </c>
      <c r="M54" s="1">
        <v>2</v>
      </c>
      <c r="O54" s="1">
        <v>8.5</v>
      </c>
      <c r="P54" s="16">
        <v>12</v>
      </c>
      <c r="Q54" s="1">
        <v>24</v>
      </c>
      <c r="BD54" s="2">
        <f t="shared" si="5"/>
        <v>57.904255319148938</v>
      </c>
      <c r="BE54" s="2">
        <f t="shared" si="3"/>
        <v>71.875</v>
      </c>
      <c r="BF54" s="1">
        <f t="shared" si="4"/>
        <v>24</v>
      </c>
    </row>
    <row r="55" spans="1:58">
      <c r="A55" s="9">
        <v>71250</v>
      </c>
      <c r="B55" s="1">
        <v>5</v>
      </c>
      <c r="C55" s="10"/>
      <c r="D55" s="10"/>
      <c r="E55" s="10">
        <v>20</v>
      </c>
      <c r="F55" s="1">
        <v>18</v>
      </c>
      <c r="G55" s="10"/>
      <c r="H55" s="11">
        <v>14.5</v>
      </c>
      <c r="I55" s="12"/>
      <c r="K55" s="11"/>
      <c r="L55" s="10"/>
      <c r="N55" s="10"/>
      <c r="P55" s="11"/>
      <c r="Q55" s="10">
        <v>76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2">
        <f t="shared" si="5"/>
        <v>40.425531914893618</v>
      </c>
      <c r="BE55" s="2">
        <f t="shared" si="3"/>
        <v>24.375</v>
      </c>
      <c r="BF55" s="1">
        <f t="shared" si="4"/>
        <v>76</v>
      </c>
    </row>
    <row r="56" spans="1:58">
      <c r="A56" s="3">
        <v>72591</v>
      </c>
      <c r="B56" s="1">
        <v>5</v>
      </c>
      <c r="E56" s="17">
        <v>17</v>
      </c>
      <c r="F56" s="1">
        <v>16</v>
      </c>
      <c r="G56" s="1">
        <v>5</v>
      </c>
      <c r="H56" s="14">
        <v>11.5</v>
      </c>
      <c r="I56" s="15">
        <v>18</v>
      </c>
      <c r="J56" s="1">
        <v>5.32</v>
      </c>
      <c r="K56" s="16">
        <v>15.5</v>
      </c>
      <c r="L56" s="17">
        <v>10</v>
      </c>
      <c r="M56" s="1">
        <v>5</v>
      </c>
      <c r="O56" s="1">
        <v>16.82</v>
      </c>
      <c r="P56" s="16">
        <v>11</v>
      </c>
      <c r="Q56" s="17">
        <v>38</v>
      </c>
      <c r="BD56" s="2">
        <f t="shared" si="5"/>
        <v>77.808510638297875</v>
      </c>
      <c r="BE56" s="2">
        <f t="shared" si="3"/>
        <v>78.75</v>
      </c>
      <c r="BF56" s="1">
        <f t="shared" si="4"/>
        <v>38</v>
      </c>
    </row>
    <row r="57" spans="1:58">
      <c r="A57" s="3">
        <v>74450</v>
      </c>
      <c r="B57" s="1">
        <v>5</v>
      </c>
      <c r="E57" s="1">
        <v>19</v>
      </c>
      <c r="F57" s="1">
        <v>18</v>
      </c>
      <c r="H57" s="14">
        <v>17</v>
      </c>
      <c r="I57" s="15">
        <v>16</v>
      </c>
      <c r="J57" s="1">
        <v>15.65</v>
      </c>
      <c r="K57" s="16">
        <v>20</v>
      </c>
      <c r="P57" s="16" t="s">
        <v>28</v>
      </c>
      <c r="Q57" s="1">
        <v>83</v>
      </c>
      <c r="BD57" s="2">
        <f t="shared" si="5"/>
        <v>73.031914893617028</v>
      </c>
      <c r="BE57" s="2">
        <f t="shared" si="3"/>
        <v>52.5</v>
      </c>
      <c r="BF57" s="1">
        <f t="shared" si="4"/>
        <v>83</v>
      </c>
    </row>
    <row r="58" spans="1:58">
      <c r="A58" s="3">
        <v>76251</v>
      </c>
      <c r="B58" s="1">
        <v>5</v>
      </c>
      <c r="E58" s="1">
        <v>20</v>
      </c>
      <c r="F58" s="1">
        <v>18</v>
      </c>
      <c r="G58" s="1">
        <v>5</v>
      </c>
      <c r="H58" s="18">
        <v>12</v>
      </c>
      <c r="I58" s="15">
        <v>20</v>
      </c>
      <c r="J58" s="1">
        <v>16.97</v>
      </c>
      <c r="K58" s="16">
        <v>16</v>
      </c>
      <c r="L58" s="1">
        <v>10</v>
      </c>
      <c r="M58" s="1">
        <v>6</v>
      </c>
      <c r="O58" s="1">
        <v>15.82</v>
      </c>
      <c r="P58" s="16">
        <v>17</v>
      </c>
      <c r="Q58" s="1">
        <v>72</v>
      </c>
      <c r="BD58" s="2">
        <f t="shared" si="5"/>
        <v>96.585106382978722</v>
      </c>
      <c r="BE58" s="2">
        <f t="shared" si="3"/>
        <v>88.75</v>
      </c>
      <c r="BF58" s="1">
        <f t="shared" si="4"/>
        <v>72</v>
      </c>
    </row>
    <row r="59" spans="1:58">
      <c r="A59" s="3">
        <v>77440</v>
      </c>
      <c r="B59" s="1">
        <v>4</v>
      </c>
      <c r="E59" s="1">
        <v>13</v>
      </c>
      <c r="F59" s="1">
        <v>18</v>
      </c>
      <c r="G59" s="1">
        <v>5</v>
      </c>
      <c r="H59" s="16">
        <v>15.5</v>
      </c>
      <c r="I59" s="15"/>
      <c r="J59" s="1">
        <v>18</v>
      </c>
      <c r="K59" s="16">
        <v>15.5</v>
      </c>
      <c r="L59" s="1">
        <v>10</v>
      </c>
      <c r="M59" s="1">
        <v>3</v>
      </c>
      <c r="O59" s="1">
        <v>16</v>
      </c>
      <c r="P59" s="16">
        <v>16</v>
      </c>
      <c r="Q59" s="1">
        <v>52.5</v>
      </c>
      <c r="BD59" s="2">
        <f t="shared" si="5"/>
        <v>69.148936170212764</v>
      </c>
      <c r="BE59" s="2">
        <f t="shared" si="3"/>
        <v>86.25</v>
      </c>
      <c r="BF59" s="1">
        <f t="shared" si="4"/>
        <v>52.5</v>
      </c>
    </row>
    <row r="60" spans="1:58">
      <c r="A60" s="3">
        <v>77884</v>
      </c>
      <c r="B60" s="1">
        <v>5</v>
      </c>
      <c r="E60" s="1">
        <v>19</v>
      </c>
      <c r="F60" s="1">
        <v>18</v>
      </c>
      <c r="G60" s="1">
        <v>5</v>
      </c>
      <c r="H60" s="14">
        <v>18</v>
      </c>
      <c r="I60" s="15">
        <v>19</v>
      </c>
      <c r="J60" s="1">
        <v>18</v>
      </c>
      <c r="K60" s="16"/>
      <c r="L60" s="1">
        <v>10</v>
      </c>
      <c r="M60" s="1" t="s">
        <v>20</v>
      </c>
      <c r="O60" s="1">
        <v>18</v>
      </c>
      <c r="P60" s="16">
        <v>18</v>
      </c>
      <c r="Q60" s="1">
        <v>87</v>
      </c>
      <c r="BD60" s="2">
        <f t="shared" si="5"/>
        <v>97.872340425531917</v>
      </c>
      <c r="BE60" s="2">
        <f t="shared" si="3"/>
        <v>70</v>
      </c>
      <c r="BF60" s="1">
        <f t="shared" si="4"/>
        <v>87</v>
      </c>
    </row>
    <row r="61" spans="1:58">
      <c r="A61" s="3">
        <v>79252</v>
      </c>
      <c r="B61" s="1">
        <v>5</v>
      </c>
      <c r="E61" s="1">
        <v>9</v>
      </c>
      <c r="F61" s="1">
        <v>18</v>
      </c>
      <c r="G61" s="1">
        <v>5</v>
      </c>
      <c r="H61" s="14">
        <v>16.5</v>
      </c>
      <c r="I61" s="15">
        <v>14</v>
      </c>
      <c r="J61" s="1">
        <v>17.100000000000001</v>
      </c>
      <c r="K61" s="16">
        <v>18.5</v>
      </c>
      <c r="L61" s="1">
        <v>10</v>
      </c>
      <c r="M61" s="1" t="s">
        <v>20</v>
      </c>
      <c r="O61" s="1">
        <v>13.82</v>
      </c>
      <c r="P61" s="16"/>
      <c r="Q61" s="1">
        <v>47</v>
      </c>
      <c r="BD61" s="2">
        <f t="shared" si="5"/>
        <v>76.510638297872347</v>
      </c>
      <c r="BE61" s="2">
        <f t="shared" si="3"/>
        <v>68.75</v>
      </c>
      <c r="BF61" s="1">
        <f t="shared" si="4"/>
        <v>47</v>
      </c>
    </row>
    <row r="62" spans="1:58">
      <c r="A62" s="3">
        <v>80105</v>
      </c>
      <c r="B62" s="1">
        <v>4</v>
      </c>
      <c r="E62" s="1">
        <v>16</v>
      </c>
      <c r="F62" s="1">
        <v>18</v>
      </c>
      <c r="G62" s="1">
        <v>5</v>
      </c>
      <c r="H62" s="14">
        <v>16.5</v>
      </c>
      <c r="I62" s="15"/>
      <c r="J62" s="1">
        <v>13.32</v>
      </c>
      <c r="K62" s="16">
        <v>15.5</v>
      </c>
      <c r="M62" s="1">
        <v>5</v>
      </c>
      <c r="O62" s="1">
        <v>9.16</v>
      </c>
      <c r="P62" s="16">
        <v>18</v>
      </c>
      <c r="Q62" s="1">
        <v>58.5</v>
      </c>
      <c r="BD62" s="2">
        <f t="shared" si="5"/>
        <v>60.085106382978729</v>
      </c>
      <c r="BE62" s="2">
        <f t="shared" si="3"/>
        <v>80</v>
      </c>
      <c r="BF62" s="1">
        <f t="shared" si="4"/>
        <v>58.5</v>
      </c>
    </row>
    <row r="63" spans="1:58">
      <c r="A63" s="3">
        <v>80106</v>
      </c>
      <c r="B63" s="1">
        <v>5</v>
      </c>
      <c r="E63" s="1">
        <v>19</v>
      </c>
      <c r="F63" s="1">
        <v>18</v>
      </c>
      <c r="G63" s="1">
        <v>5</v>
      </c>
      <c r="H63" s="18">
        <v>19</v>
      </c>
      <c r="I63" s="15">
        <v>20</v>
      </c>
      <c r="J63" s="1">
        <v>18</v>
      </c>
      <c r="K63" s="16">
        <v>16</v>
      </c>
      <c r="L63" s="1">
        <v>10</v>
      </c>
      <c r="M63" s="1">
        <v>5</v>
      </c>
      <c r="O63" s="1">
        <v>16.5</v>
      </c>
      <c r="P63" s="16">
        <v>17</v>
      </c>
      <c r="Q63" s="1">
        <v>89</v>
      </c>
      <c r="BD63" s="2">
        <f t="shared" si="5"/>
        <v>97.340425531914903</v>
      </c>
      <c r="BE63" s="2">
        <f t="shared" si="3"/>
        <v>96.25</v>
      </c>
      <c r="BF63" s="1">
        <f t="shared" si="4"/>
        <v>89</v>
      </c>
    </row>
    <row r="64" spans="1:58">
      <c r="A64" s="3">
        <v>80108</v>
      </c>
      <c r="G64" s="17"/>
      <c r="H64" s="14">
        <v>11.5</v>
      </c>
      <c r="I64" s="15"/>
      <c r="K64" s="16">
        <v>19.5</v>
      </c>
      <c r="L64" s="17"/>
      <c r="P64" s="16">
        <v>14</v>
      </c>
      <c r="Q64" s="17">
        <v>90.5</v>
      </c>
      <c r="BD64" s="2">
        <f t="shared" si="5"/>
        <v>0</v>
      </c>
      <c r="BE64" s="2">
        <f t="shared" si="3"/>
        <v>56.25</v>
      </c>
      <c r="BF64" s="1">
        <f t="shared" si="4"/>
        <v>90.5</v>
      </c>
    </row>
    <row r="65" spans="1:58">
      <c r="A65" s="9">
        <v>80302</v>
      </c>
      <c r="B65" s="1">
        <v>4</v>
      </c>
      <c r="C65" s="10"/>
      <c r="D65" s="10"/>
      <c r="E65" s="10">
        <v>18</v>
      </c>
      <c r="F65" s="1">
        <v>18</v>
      </c>
      <c r="G65" s="10">
        <v>5</v>
      </c>
      <c r="H65" s="11">
        <v>15.5</v>
      </c>
      <c r="I65" s="12">
        <v>15</v>
      </c>
      <c r="J65" s="1">
        <v>15.32</v>
      </c>
      <c r="K65" s="11">
        <v>13</v>
      </c>
      <c r="L65" s="10">
        <v>10</v>
      </c>
      <c r="M65" s="1">
        <v>2</v>
      </c>
      <c r="N65" s="10"/>
      <c r="O65" s="1">
        <v>7</v>
      </c>
      <c r="P65" s="11">
        <v>13</v>
      </c>
      <c r="Q65" s="10">
        <v>65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2">
        <f t="shared" si="5"/>
        <v>78</v>
      </c>
      <c r="BE65" s="2">
        <f t="shared" si="3"/>
        <v>78.125</v>
      </c>
      <c r="BF65" s="1">
        <f t="shared" si="4"/>
        <v>65</v>
      </c>
    </row>
    <row r="66" spans="1:58">
      <c r="A66" s="3">
        <v>80631</v>
      </c>
      <c r="B66" s="1">
        <v>5</v>
      </c>
      <c r="E66" s="1">
        <v>18</v>
      </c>
      <c r="F66" s="1">
        <v>17.84</v>
      </c>
      <c r="G66" s="1">
        <v>5</v>
      </c>
      <c r="H66" s="16">
        <v>10.5</v>
      </c>
      <c r="I66" s="15">
        <v>19</v>
      </c>
      <c r="J66" s="1">
        <v>15.65</v>
      </c>
      <c r="K66" s="16">
        <v>13</v>
      </c>
      <c r="L66" s="1">
        <v>10</v>
      </c>
      <c r="M66" s="1">
        <v>5</v>
      </c>
      <c r="O66" s="1">
        <v>16.5</v>
      </c>
      <c r="P66" s="16">
        <v>16</v>
      </c>
      <c r="Q66" s="1">
        <v>54</v>
      </c>
      <c r="BD66" s="2">
        <f t="shared" si="5"/>
        <v>92.542553191489375</v>
      </c>
      <c r="BE66" s="2">
        <f t="shared" si="3"/>
        <v>80.625</v>
      </c>
      <c r="BF66" s="1">
        <f t="shared" si="4"/>
        <v>54</v>
      </c>
    </row>
    <row r="67" spans="1:58">
      <c r="A67" s="3">
        <v>81621</v>
      </c>
      <c r="B67" s="1">
        <v>1</v>
      </c>
      <c r="E67" s="1">
        <v>10</v>
      </c>
      <c r="F67" s="1">
        <v>14</v>
      </c>
      <c r="G67" s="22">
        <v>5</v>
      </c>
      <c r="H67" s="14">
        <v>12</v>
      </c>
      <c r="I67" s="15">
        <v>15</v>
      </c>
      <c r="J67" s="1">
        <v>13.86</v>
      </c>
      <c r="K67" s="16">
        <v>15.5</v>
      </c>
      <c r="L67" s="1">
        <v>10</v>
      </c>
      <c r="M67" s="1">
        <v>2</v>
      </c>
      <c r="O67" s="1">
        <v>14.5</v>
      </c>
      <c r="P67" s="16">
        <v>12</v>
      </c>
      <c r="Q67" s="1">
        <v>42</v>
      </c>
      <c r="BD67" s="2">
        <f t="shared" si="5"/>
        <v>71.659574468085111</v>
      </c>
      <c r="BE67" s="2">
        <f t="shared" si="3"/>
        <v>71.875</v>
      </c>
      <c r="BF67" s="1">
        <f t="shared" si="4"/>
        <v>42</v>
      </c>
    </row>
    <row r="68" spans="1:58">
      <c r="A68" s="3">
        <v>82384</v>
      </c>
      <c r="B68" s="1">
        <v>4</v>
      </c>
      <c r="E68" s="22">
        <v>15</v>
      </c>
      <c r="F68" s="1">
        <v>18</v>
      </c>
      <c r="G68" s="1">
        <v>5</v>
      </c>
      <c r="H68" s="14">
        <v>12</v>
      </c>
      <c r="I68" s="15">
        <v>17</v>
      </c>
      <c r="J68" s="1">
        <v>16</v>
      </c>
      <c r="K68" s="16">
        <v>18.5</v>
      </c>
      <c r="L68" s="15">
        <v>10</v>
      </c>
      <c r="M68" s="1">
        <v>3</v>
      </c>
      <c r="O68" s="1">
        <v>14.16</v>
      </c>
      <c r="P68" s="16">
        <v>9</v>
      </c>
      <c r="Q68" s="17"/>
      <c r="BD68" s="2">
        <f t="shared" si="5"/>
        <v>85.276595744680847</v>
      </c>
      <c r="BE68" s="2">
        <f t="shared" si="3"/>
        <v>76.875</v>
      </c>
      <c r="BF68" s="1">
        <f t="shared" si="4"/>
        <v>0</v>
      </c>
    </row>
    <row r="69" spans="1:58">
      <c r="A69" s="3">
        <v>84311</v>
      </c>
      <c r="B69" s="1">
        <v>4</v>
      </c>
      <c r="E69" s="22">
        <v>15</v>
      </c>
      <c r="F69" s="1">
        <v>18</v>
      </c>
      <c r="G69" s="1">
        <v>5</v>
      </c>
      <c r="H69" s="14">
        <v>9.5</v>
      </c>
      <c r="I69" s="15">
        <v>19</v>
      </c>
      <c r="J69" s="1">
        <v>18</v>
      </c>
      <c r="K69" s="16">
        <v>20</v>
      </c>
      <c r="L69" s="22">
        <v>10</v>
      </c>
      <c r="M69" s="1">
        <v>6</v>
      </c>
      <c r="O69" s="1">
        <v>6.5</v>
      </c>
      <c r="P69" s="16">
        <v>11</v>
      </c>
      <c r="Q69" s="1">
        <v>63</v>
      </c>
      <c r="BD69" s="2">
        <f t="shared" si="5"/>
        <v>81.382978723404264</v>
      </c>
      <c r="BE69" s="2">
        <f t="shared" si="3"/>
        <v>81.875</v>
      </c>
      <c r="BF69" s="1">
        <f t="shared" si="4"/>
        <v>63</v>
      </c>
    </row>
    <row r="70" spans="1:58">
      <c r="A70" s="3">
        <v>85153</v>
      </c>
      <c r="B70" s="1">
        <v>5</v>
      </c>
      <c r="E70" s="1">
        <v>15</v>
      </c>
      <c r="F70" s="1">
        <v>18</v>
      </c>
      <c r="G70" s="1">
        <v>5</v>
      </c>
      <c r="H70" s="16">
        <v>11</v>
      </c>
      <c r="I70" s="15">
        <v>19</v>
      </c>
      <c r="J70" s="1">
        <v>15.67</v>
      </c>
      <c r="K70" s="16">
        <v>15.5</v>
      </c>
      <c r="L70" s="1">
        <v>10</v>
      </c>
      <c r="M70" s="1">
        <v>5</v>
      </c>
      <c r="O70" s="1">
        <v>16.5</v>
      </c>
      <c r="P70" s="16">
        <v>17</v>
      </c>
      <c r="Q70" s="1">
        <v>67</v>
      </c>
      <c r="BD70" s="2">
        <f t="shared" si="5"/>
        <v>89.542553191489375</v>
      </c>
      <c r="BE70" s="2">
        <f t="shared" ref="BE70:BE75" si="6">SUM(B70,G70,H70,K70,L70,M70,P70)/0.8</f>
        <v>85.625</v>
      </c>
      <c r="BF70" s="1">
        <f t="shared" ref="BF70:BF75" si="7">SUM(Q70)/1</f>
        <v>67</v>
      </c>
    </row>
    <row r="71" spans="1:58">
      <c r="A71" s="3">
        <v>88888</v>
      </c>
      <c r="B71" s="1">
        <v>4</v>
      </c>
      <c r="E71" s="1">
        <v>17</v>
      </c>
      <c r="F71" s="1">
        <v>18</v>
      </c>
      <c r="G71" s="1">
        <v>5</v>
      </c>
      <c r="H71" s="16">
        <v>10.5</v>
      </c>
      <c r="I71" s="15">
        <v>9</v>
      </c>
      <c r="J71" s="1">
        <v>18</v>
      </c>
      <c r="K71" s="16">
        <v>15.5</v>
      </c>
      <c r="L71" s="1">
        <v>10</v>
      </c>
      <c r="M71" s="1">
        <v>5</v>
      </c>
      <c r="O71" s="1">
        <v>13.66</v>
      </c>
      <c r="P71" s="16">
        <v>12</v>
      </c>
      <c r="Q71" s="1">
        <v>49</v>
      </c>
      <c r="BD71" s="2">
        <f t="shared" si="5"/>
        <v>80.489361702127667</v>
      </c>
      <c r="BE71" s="2">
        <f t="shared" si="6"/>
        <v>77.5</v>
      </c>
      <c r="BF71" s="1">
        <f t="shared" si="7"/>
        <v>49</v>
      </c>
    </row>
    <row r="72" spans="1:58">
      <c r="A72" s="3">
        <v>91390</v>
      </c>
      <c r="B72" s="1">
        <v>5</v>
      </c>
      <c r="E72" s="1">
        <v>19</v>
      </c>
      <c r="F72" s="1">
        <v>18</v>
      </c>
      <c r="G72" s="1">
        <v>5</v>
      </c>
      <c r="H72" s="16">
        <v>12.5</v>
      </c>
      <c r="I72" s="15">
        <v>17</v>
      </c>
      <c r="J72" s="1">
        <v>18</v>
      </c>
      <c r="K72" s="16">
        <v>11.5</v>
      </c>
      <c r="L72" s="1">
        <v>10</v>
      </c>
      <c r="M72" s="1">
        <v>1</v>
      </c>
      <c r="O72" s="1">
        <v>16.82</v>
      </c>
      <c r="P72" s="16">
        <v>15</v>
      </c>
      <c r="Q72" s="1">
        <v>38</v>
      </c>
      <c r="BD72" s="2">
        <f t="shared" si="5"/>
        <v>94.489361702127653</v>
      </c>
      <c r="BE72" s="2">
        <f t="shared" si="6"/>
        <v>75</v>
      </c>
      <c r="BF72" s="1">
        <f t="shared" si="7"/>
        <v>38</v>
      </c>
    </row>
    <row r="73" spans="1:58">
      <c r="A73" s="3">
        <v>96006</v>
      </c>
      <c r="B73" s="1">
        <v>1</v>
      </c>
      <c r="E73" s="1">
        <v>14</v>
      </c>
      <c r="F73" s="1">
        <v>18</v>
      </c>
      <c r="H73" s="14">
        <v>14</v>
      </c>
      <c r="I73" s="15">
        <v>8.5</v>
      </c>
      <c r="J73" s="1">
        <v>13.65</v>
      </c>
      <c r="K73" s="16">
        <v>19.5</v>
      </c>
      <c r="L73" s="1">
        <v>10</v>
      </c>
      <c r="M73" s="1">
        <v>5</v>
      </c>
      <c r="O73" s="1">
        <v>16.32</v>
      </c>
      <c r="P73" s="16">
        <v>13</v>
      </c>
      <c r="Q73" s="1">
        <v>92</v>
      </c>
      <c r="BD73" s="2">
        <f t="shared" si="5"/>
        <v>74.968085106382986</v>
      </c>
      <c r="BE73" s="2">
        <f t="shared" si="6"/>
        <v>78.125</v>
      </c>
      <c r="BF73" s="1">
        <f t="shared" si="7"/>
        <v>92</v>
      </c>
    </row>
    <row r="74" spans="1:58">
      <c r="A74" s="3">
        <v>96057</v>
      </c>
      <c r="B74" s="1">
        <v>5</v>
      </c>
      <c r="E74" s="1">
        <v>18</v>
      </c>
      <c r="F74" s="1">
        <v>18</v>
      </c>
      <c r="G74" s="1">
        <v>5</v>
      </c>
      <c r="H74" s="14">
        <v>13.5</v>
      </c>
      <c r="I74" s="15">
        <v>20</v>
      </c>
      <c r="J74" s="1">
        <v>17.78</v>
      </c>
      <c r="K74" s="16">
        <v>18.5</v>
      </c>
      <c r="L74" s="22">
        <v>10</v>
      </c>
      <c r="M74" s="1">
        <v>6</v>
      </c>
      <c r="O74" s="1">
        <v>16.32</v>
      </c>
      <c r="P74" s="16">
        <v>17</v>
      </c>
      <c r="Q74" s="1">
        <v>93</v>
      </c>
      <c r="BD74" s="2">
        <f t="shared" si="5"/>
        <v>95.851063829787236</v>
      </c>
      <c r="BE74" s="2">
        <f t="shared" si="6"/>
        <v>93.75</v>
      </c>
      <c r="BF74" s="1">
        <f t="shared" si="7"/>
        <v>93</v>
      </c>
    </row>
    <row r="75" spans="1:58">
      <c r="A75" s="9"/>
      <c r="B75" s="1">
        <v>1</v>
      </c>
      <c r="C75" s="10"/>
      <c r="D75" s="10"/>
      <c r="E75" s="10"/>
      <c r="F75" s="10"/>
      <c r="G75" s="10"/>
      <c r="H75" s="11"/>
      <c r="I75" s="12">
        <v>18</v>
      </c>
      <c r="J75" s="10">
        <v>16</v>
      </c>
      <c r="K75" s="11">
        <v>15</v>
      </c>
      <c r="L75" s="10"/>
      <c r="M75" s="1">
        <v>3</v>
      </c>
      <c r="N75" s="10"/>
      <c r="O75" s="1">
        <v>15.5</v>
      </c>
      <c r="P75" s="11">
        <v>19</v>
      </c>
      <c r="Q75" s="10">
        <v>74.5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2">
        <f t="shared" si="5"/>
        <v>52.659574468085111</v>
      </c>
      <c r="BE75" s="2">
        <f t="shared" si="6"/>
        <v>47.5</v>
      </c>
      <c r="BF75" s="1">
        <f t="shared" si="7"/>
        <v>74.5</v>
      </c>
    </row>
    <row r="76" spans="1:58">
      <c r="H76" s="16"/>
      <c r="I76" s="15"/>
      <c r="K76" s="16"/>
      <c r="P76" s="16"/>
      <c r="BE76" s="2"/>
    </row>
    <row r="77" spans="1:58">
      <c r="A77" s="23"/>
      <c r="B77" s="23">
        <f>AVERAGE(B6:B75)</f>
        <v>3.5882352941176472</v>
      </c>
      <c r="C77" s="23" t="e">
        <f t="shared" ref="C77:Q77" si="8">AVERAGE(C6:C75)</f>
        <v>#DIV/0!</v>
      </c>
      <c r="D77" s="23" t="e">
        <f t="shared" si="8"/>
        <v>#DIV/0!</v>
      </c>
      <c r="E77" s="23">
        <f t="shared" si="8"/>
        <v>16.609375</v>
      </c>
      <c r="F77" s="23">
        <f t="shared" si="8"/>
        <v>17.555757575757578</v>
      </c>
      <c r="G77" s="23">
        <f t="shared" si="8"/>
        <v>4.9666666666666668</v>
      </c>
      <c r="H77" s="23">
        <f t="shared" si="8"/>
        <v>14.057971014492754</v>
      </c>
      <c r="I77" s="23">
        <f t="shared" si="8"/>
        <v>16.25</v>
      </c>
      <c r="J77" s="23">
        <f t="shared" si="8"/>
        <v>15.745873015873018</v>
      </c>
      <c r="K77" s="23">
        <f t="shared" si="8"/>
        <v>17.1953125</v>
      </c>
      <c r="L77" s="23">
        <f t="shared" si="8"/>
        <v>10</v>
      </c>
      <c r="M77" s="23">
        <f t="shared" si="8"/>
        <v>4.581818181818182</v>
      </c>
      <c r="N77" s="23" t="e">
        <f t="shared" si="8"/>
        <v>#DIV/0!</v>
      </c>
      <c r="O77" s="23">
        <f t="shared" si="8"/>
        <v>14.421875000000005</v>
      </c>
      <c r="P77" s="23">
        <f t="shared" si="8"/>
        <v>15.873015873015873</v>
      </c>
      <c r="Q77" s="23">
        <f t="shared" si="8"/>
        <v>64.637681159420296</v>
      </c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4">
        <f>AVERAGE(BD6:BD75)</f>
        <v>77.191033434650478</v>
      </c>
      <c r="BE77" s="23">
        <f>AVERAGE(BE6:BE75)</f>
        <v>79.008928571428569</v>
      </c>
      <c r="BF77" s="23">
        <f>AVERAGE(BF6:BF75)</f>
        <v>63.714285714285715</v>
      </c>
    </row>
    <row r="78" spans="1:58">
      <c r="B78" s="1">
        <f>B77/B5*100</f>
        <v>71.764705882352942</v>
      </c>
      <c r="C78" s="1" t="e">
        <f t="shared" ref="C78:Q78" si="9">C77/C5*100</f>
        <v>#DIV/0!</v>
      </c>
      <c r="D78" s="1" t="e">
        <f t="shared" si="9"/>
        <v>#DIV/0!</v>
      </c>
      <c r="E78" s="1">
        <f t="shared" si="9"/>
        <v>83.046875</v>
      </c>
      <c r="F78" s="1">
        <f t="shared" si="9"/>
        <v>97.531986531986547</v>
      </c>
      <c r="G78" s="1">
        <f t="shared" si="9"/>
        <v>99.333333333333343</v>
      </c>
      <c r="H78" s="1">
        <f t="shared" si="9"/>
        <v>70.289855072463766</v>
      </c>
      <c r="I78" s="1">
        <f t="shared" si="9"/>
        <v>81.25</v>
      </c>
      <c r="J78" s="1">
        <f t="shared" si="9"/>
        <v>87.47707231040566</v>
      </c>
      <c r="K78" s="1">
        <f t="shared" si="9"/>
        <v>85.9765625</v>
      </c>
      <c r="L78" s="1">
        <f t="shared" si="9"/>
        <v>100</v>
      </c>
      <c r="M78" s="1">
        <f t="shared" si="9"/>
        <v>45.81818181818182</v>
      </c>
      <c r="N78" s="1" t="e">
        <f t="shared" si="9"/>
        <v>#DIV/0!</v>
      </c>
      <c r="O78" s="1">
        <f t="shared" si="9"/>
        <v>80.121527777777814</v>
      </c>
      <c r="P78" s="1">
        <f t="shared" si="9"/>
        <v>79.365079365079367</v>
      </c>
      <c r="Q78" s="1">
        <f t="shared" si="9"/>
        <v>64.637681159420296</v>
      </c>
      <c r="BD78" s="2">
        <f>BD77/BD5*100</f>
        <v>77.191033434650478</v>
      </c>
      <c r="BE78" s="1">
        <f>BE77/BE5*100</f>
        <v>79.008928571428569</v>
      </c>
      <c r="BF78" s="1">
        <f>BF77/BF5*100</f>
        <v>63.714285714285715</v>
      </c>
    </row>
  </sheetData>
  <sortState ref="A6:BF75">
    <sortCondition ref="A6:A75"/>
  </sortState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2011-09-22T22:57:34Z</dcterms:created>
  <dcterms:modified xsi:type="dcterms:W3CDTF">2011-09-23T02:29:55Z</dcterms:modified>
</cp:coreProperties>
</file>