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203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Z34" i="1"/>
  <c r="AY34"/>
  <c r="AX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BD23"/>
  <c r="BC23"/>
  <c r="BC32"/>
  <c r="BC19"/>
  <c r="BC10"/>
  <c r="BD27"/>
  <c r="BC27"/>
  <c r="BC14"/>
  <c r="BC21"/>
  <c r="BC11"/>
  <c r="BD29"/>
  <c r="BC29"/>
  <c r="BC26"/>
  <c r="BC30"/>
  <c r="BC7"/>
  <c r="BD31"/>
  <c r="BC31"/>
  <c r="BC5"/>
  <c r="BC24"/>
  <c r="BC28"/>
  <c r="BD4"/>
  <c r="BC4"/>
  <c r="BC22"/>
  <c r="BC20"/>
  <c r="BC16"/>
  <c r="BD18"/>
  <c r="BC18"/>
  <c r="BC15"/>
  <c r="BC25"/>
  <c r="BC8"/>
  <c r="BD12"/>
  <c r="BC12"/>
  <c r="BC6"/>
  <c r="BC13"/>
  <c r="BC17"/>
  <c r="BD9"/>
  <c r="BC9"/>
  <c r="BC3"/>
  <c r="BD1"/>
  <c r="BD32" s="1"/>
  <c r="BE12" l="1"/>
  <c r="BE29"/>
  <c r="BE18"/>
  <c r="BE27"/>
  <c r="BE9"/>
  <c r="BE31"/>
  <c r="BC34"/>
  <c r="BE4"/>
  <c r="BE23"/>
  <c r="BE32"/>
  <c r="BD8"/>
  <c r="BE8" s="1"/>
  <c r="BD28"/>
  <c r="BE28" s="1"/>
  <c r="BD7"/>
  <c r="BE7" s="1"/>
  <c r="BD13"/>
  <c r="BE13" s="1"/>
  <c r="BD25"/>
  <c r="BE25" s="1"/>
  <c r="BD20"/>
  <c r="BE20" s="1"/>
  <c r="BD24"/>
  <c r="BE24" s="1"/>
  <c r="BD30"/>
  <c r="BE30" s="1"/>
  <c r="BD21"/>
  <c r="BE21" s="1"/>
  <c r="BD19"/>
  <c r="BE19" s="1"/>
  <c r="BD17"/>
  <c r="BE17" s="1"/>
  <c r="BD16"/>
  <c r="BE16" s="1"/>
  <c r="BD11"/>
  <c r="BE11" s="1"/>
  <c r="BD10"/>
  <c r="BE10" s="1"/>
  <c r="BD3"/>
  <c r="BE3" s="1"/>
  <c r="BD6"/>
  <c r="BE6" s="1"/>
  <c r="BD15"/>
  <c r="BE15" s="1"/>
  <c r="BD22"/>
  <c r="BE22" s="1"/>
  <c r="BD5"/>
  <c r="BE5" s="1"/>
  <c r="BD26"/>
  <c r="BE26" s="1"/>
  <c r="BD14"/>
  <c r="BE14" s="1"/>
  <c r="BE34" l="1"/>
  <c r="BD34"/>
</calcChain>
</file>

<file path=xl/sharedStrings.xml><?xml version="1.0" encoding="utf-8"?>
<sst xmlns="http://schemas.openxmlformats.org/spreadsheetml/2006/main" count="87" uniqueCount="61">
  <si>
    <t>5 digit #</t>
  </si>
  <si>
    <t>Survey</t>
  </si>
  <si>
    <t>RQ1</t>
  </si>
  <si>
    <t>R lostboy/cube</t>
  </si>
  <si>
    <t>Q1</t>
  </si>
  <si>
    <t>RQ2</t>
  </si>
  <si>
    <t>Basic Inheretance</t>
  </si>
  <si>
    <t>Relating Mendel</t>
  </si>
  <si>
    <t>Q 2</t>
  </si>
  <si>
    <t>Wave Basics</t>
  </si>
  <si>
    <t>RQ3</t>
  </si>
  <si>
    <t>SBC Pt 1</t>
  </si>
  <si>
    <t>Earthquake Investigations</t>
  </si>
  <si>
    <t>Buildings Kill</t>
  </si>
  <si>
    <t>Video Reflection</t>
  </si>
  <si>
    <t>Music</t>
  </si>
  <si>
    <t>Q3</t>
  </si>
  <si>
    <t>RQ4</t>
  </si>
  <si>
    <t>Q4</t>
  </si>
  <si>
    <t>SBC @</t>
  </si>
  <si>
    <t>Gen. Music</t>
  </si>
  <si>
    <t>Music II</t>
  </si>
  <si>
    <t>E1</t>
  </si>
  <si>
    <t>Study of Science and Sound</t>
  </si>
  <si>
    <t>Ref. Generalizing v. categorizing</t>
  </si>
  <si>
    <t>Tuning Fork Discovery</t>
  </si>
  <si>
    <t>Q5</t>
  </si>
  <si>
    <t>Doppler effect</t>
  </si>
  <si>
    <t>Q6</t>
  </si>
  <si>
    <t>WWL</t>
  </si>
  <si>
    <t>Echolocation In class</t>
  </si>
  <si>
    <t>Echo HW</t>
  </si>
  <si>
    <t>Echo and SONAR</t>
  </si>
  <si>
    <t>3 Video Q's</t>
  </si>
  <si>
    <t>Mass Myster</t>
  </si>
  <si>
    <t>Chem-Therm Eng</t>
  </si>
  <si>
    <t>RQ5</t>
  </si>
  <si>
    <t>Heat,Eng,SOM</t>
  </si>
  <si>
    <t>Weighing Air</t>
  </si>
  <si>
    <t>paper</t>
  </si>
  <si>
    <t>Q7</t>
  </si>
  <si>
    <t>Q8</t>
  </si>
  <si>
    <t>Magic Beads</t>
  </si>
  <si>
    <t>KE/PE</t>
  </si>
  <si>
    <t>Conservation of E</t>
  </si>
  <si>
    <t>Eating/Exercise</t>
  </si>
  <si>
    <t>Q9</t>
  </si>
  <si>
    <t>Q10</t>
  </si>
  <si>
    <t xml:space="preserve">R Energy </t>
  </si>
  <si>
    <t>Application Project</t>
  </si>
  <si>
    <t>Final</t>
  </si>
  <si>
    <t>Group</t>
  </si>
  <si>
    <t>Eat Cake</t>
  </si>
  <si>
    <t>survey</t>
  </si>
  <si>
    <t>Quiz Avg</t>
  </si>
  <si>
    <t>In class/HW average</t>
  </si>
  <si>
    <t>C</t>
  </si>
  <si>
    <t>A</t>
  </si>
  <si>
    <t>B</t>
  </si>
  <si>
    <t>F</t>
  </si>
  <si>
    <t>The lowest of each type of quiz has been dropped.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</si>
</sst>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2664A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164" fontId="2" fillId="0" borderId="0" xfId="0" applyNumberFormat="1" applyFont="1"/>
    <xf numFmtId="0" fontId="3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left" wrapText="1"/>
    </xf>
    <xf numFmtId="164" fontId="3" fillId="4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2" borderId="0" xfId="0" applyFont="1" applyFill="1"/>
    <xf numFmtId="0" fontId="5" fillId="0" borderId="0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/>
    <xf numFmtId="0" fontId="7" fillId="2" borderId="2" xfId="0" applyFont="1" applyFill="1" applyBorder="1"/>
    <xf numFmtId="0" fontId="7" fillId="3" borderId="2" xfId="0" applyFont="1" applyFill="1" applyBorder="1"/>
    <xf numFmtId="2" fontId="7" fillId="0" borderId="2" xfId="0" applyNumberFormat="1" applyFont="1" applyBorder="1"/>
    <xf numFmtId="2" fontId="7" fillId="3" borderId="2" xfId="0" applyNumberFormat="1" applyFont="1" applyFill="1" applyBorder="1"/>
    <xf numFmtId="0" fontId="7" fillId="3" borderId="2" xfId="0" applyNumberFormat="1" applyFont="1" applyFill="1" applyBorder="1"/>
    <xf numFmtId="0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tabSelected="1" workbookViewId="0">
      <selection activeCell="BC38" sqref="BC38"/>
    </sheetView>
  </sheetViews>
  <sheetFormatPr defaultRowHeight="15"/>
  <cols>
    <col min="2" max="54" width="3.7109375" customWidth="1"/>
  </cols>
  <sheetData>
    <row r="1" spans="1:58">
      <c r="A1" s="1"/>
      <c r="B1" s="2"/>
      <c r="C1" s="3"/>
      <c r="D1" s="2">
        <v>10</v>
      </c>
      <c r="E1" s="4"/>
      <c r="F1" s="3"/>
      <c r="G1" s="2">
        <v>2</v>
      </c>
      <c r="H1" s="2">
        <v>2</v>
      </c>
      <c r="I1" s="4"/>
      <c r="J1" s="2">
        <v>5</v>
      </c>
      <c r="K1" s="3"/>
      <c r="L1" s="2">
        <v>10</v>
      </c>
      <c r="M1" s="2">
        <v>4</v>
      </c>
      <c r="N1" s="2">
        <v>4</v>
      </c>
      <c r="O1" s="2">
        <v>10</v>
      </c>
      <c r="P1" s="2">
        <v>2</v>
      </c>
      <c r="Q1" s="4"/>
      <c r="R1" s="3"/>
      <c r="S1" s="4"/>
      <c r="T1" s="2">
        <v>10</v>
      </c>
      <c r="U1" s="2">
        <v>4</v>
      </c>
      <c r="V1" s="2">
        <v>4</v>
      </c>
      <c r="W1" s="2"/>
      <c r="X1" s="2">
        <v>4</v>
      </c>
      <c r="Y1" s="2">
        <v>10</v>
      </c>
      <c r="Z1" s="2">
        <v>4</v>
      </c>
      <c r="AA1" s="4"/>
      <c r="AB1" s="2">
        <v>4</v>
      </c>
      <c r="AC1" s="4"/>
      <c r="AD1" s="2">
        <v>10</v>
      </c>
      <c r="AE1" s="2">
        <v>2</v>
      </c>
      <c r="AF1" s="2">
        <v>4</v>
      </c>
      <c r="AG1" s="2">
        <v>4</v>
      </c>
      <c r="AH1" s="2">
        <v>2</v>
      </c>
      <c r="AI1" s="2">
        <v>8</v>
      </c>
      <c r="AJ1" s="2">
        <v>2</v>
      </c>
      <c r="AK1" s="3"/>
      <c r="AL1" s="2">
        <v>2</v>
      </c>
      <c r="AM1" s="2">
        <v>2</v>
      </c>
      <c r="AN1" s="2"/>
      <c r="AO1" s="4"/>
      <c r="AP1" s="4"/>
      <c r="AQ1" s="2">
        <v>10</v>
      </c>
      <c r="AR1" s="2">
        <v>2</v>
      </c>
      <c r="AS1" s="2">
        <v>2</v>
      </c>
      <c r="AT1" s="2">
        <v>2</v>
      </c>
      <c r="AU1" s="4"/>
      <c r="AV1" s="4"/>
      <c r="AW1" s="2">
        <v>10</v>
      </c>
      <c r="AX1" s="2"/>
      <c r="AY1" s="2">
        <v>100</v>
      </c>
      <c r="AZ1" s="2">
        <v>50</v>
      </c>
      <c r="BA1" s="2"/>
      <c r="BB1" s="2"/>
      <c r="BC1" s="2"/>
      <c r="BD1" s="5">
        <f>(B1+D1+G1+H1+J1+L1+M1+N1+O1+P1+T1+U1+V1+X1+Y1+Z1+AB1+AD1+AE1+AF1+AG1+AH1+AI1+AJ1+AL1+AM1+AR1+AS1+AT1+AQ1+AW1)</f>
        <v>151</v>
      </c>
      <c r="BE1" s="2"/>
      <c r="BF1" s="2"/>
    </row>
    <row r="2" spans="1:58" ht="20.25" customHeight="1">
      <c r="A2" s="6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10" t="s">
        <v>5</v>
      </c>
      <c r="G2" s="6" t="s">
        <v>6</v>
      </c>
      <c r="H2" s="6" t="s">
        <v>7</v>
      </c>
      <c r="I2" s="9" t="s">
        <v>8</v>
      </c>
      <c r="J2" s="6" t="s">
        <v>9</v>
      </c>
      <c r="K2" s="10" t="s">
        <v>10</v>
      </c>
      <c r="L2" s="6" t="s">
        <v>11</v>
      </c>
      <c r="M2" s="6" t="s">
        <v>12</v>
      </c>
      <c r="N2" s="11" t="s">
        <v>13</v>
      </c>
      <c r="O2" s="11" t="s">
        <v>14</v>
      </c>
      <c r="P2" s="11" t="s">
        <v>15</v>
      </c>
      <c r="Q2" s="12" t="s">
        <v>16</v>
      </c>
      <c r="R2" s="13" t="s">
        <v>17</v>
      </c>
      <c r="S2" s="12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2" t="s">
        <v>26</v>
      </c>
      <c r="AB2" s="11" t="s">
        <v>27</v>
      </c>
      <c r="AC2" s="12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3" t="s">
        <v>36</v>
      </c>
      <c r="AL2" s="11" t="s">
        <v>37</v>
      </c>
      <c r="AM2" s="11" t="s">
        <v>38</v>
      </c>
      <c r="AN2" s="11" t="s">
        <v>39</v>
      </c>
      <c r="AO2" s="12" t="s">
        <v>40</v>
      </c>
      <c r="AP2" s="12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2" t="s">
        <v>46</v>
      </c>
      <c r="AV2" s="12" t="s">
        <v>47</v>
      </c>
      <c r="AW2" s="11" t="s">
        <v>48</v>
      </c>
      <c r="AX2" s="11" t="s">
        <v>49</v>
      </c>
      <c r="AY2" s="11" t="s">
        <v>50</v>
      </c>
      <c r="AZ2" s="11" t="s">
        <v>51</v>
      </c>
      <c r="BA2" s="11" t="s">
        <v>52</v>
      </c>
      <c r="BB2" s="11" t="s">
        <v>53</v>
      </c>
      <c r="BC2" s="14" t="s">
        <v>54</v>
      </c>
      <c r="BD2" s="15" t="s">
        <v>55</v>
      </c>
      <c r="BE2" s="2"/>
      <c r="BF2" s="2"/>
    </row>
    <row r="3" spans="1:58">
      <c r="A3" s="16">
        <v>87229</v>
      </c>
      <c r="B3" s="2">
        <v>5</v>
      </c>
      <c r="C3" s="3">
        <v>100</v>
      </c>
      <c r="D3" s="2"/>
      <c r="E3" s="4">
        <v>10</v>
      </c>
      <c r="F3" s="3">
        <v>60</v>
      </c>
      <c r="G3" s="2">
        <v>2</v>
      </c>
      <c r="H3" s="2">
        <v>2</v>
      </c>
      <c r="I3" s="4">
        <v>17.75</v>
      </c>
      <c r="J3" s="2">
        <v>5</v>
      </c>
      <c r="K3" s="3">
        <v>100</v>
      </c>
      <c r="L3" s="2"/>
      <c r="M3" s="2">
        <v>4</v>
      </c>
      <c r="N3" s="2"/>
      <c r="O3" s="2"/>
      <c r="P3" s="2">
        <v>2</v>
      </c>
      <c r="Q3" s="4">
        <v>5</v>
      </c>
      <c r="R3" s="3">
        <v>60</v>
      </c>
      <c r="S3" s="4">
        <v>24</v>
      </c>
      <c r="T3" s="2"/>
      <c r="U3" s="2">
        <v>4</v>
      </c>
      <c r="V3" s="2">
        <v>4</v>
      </c>
      <c r="W3" s="2">
        <v>86</v>
      </c>
      <c r="X3" s="2">
        <v>4</v>
      </c>
      <c r="Y3" s="2">
        <v>6</v>
      </c>
      <c r="Z3" s="2">
        <v>4</v>
      </c>
      <c r="AA3" s="4">
        <v>5</v>
      </c>
      <c r="AB3" s="2">
        <v>4</v>
      </c>
      <c r="AC3" s="4"/>
      <c r="AD3" s="2">
        <v>7</v>
      </c>
      <c r="AE3" s="2">
        <v>2</v>
      </c>
      <c r="AF3" s="2"/>
      <c r="AG3" s="2"/>
      <c r="AH3" s="2">
        <v>2</v>
      </c>
      <c r="AI3" s="2">
        <v>8</v>
      </c>
      <c r="AJ3" s="2">
        <v>2</v>
      </c>
      <c r="AK3" s="17"/>
      <c r="AL3" s="2">
        <v>2</v>
      </c>
      <c r="AM3" s="2">
        <v>2</v>
      </c>
      <c r="AN3" s="2">
        <v>81</v>
      </c>
      <c r="AO3" s="4">
        <v>5</v>
      </c>
      <c r="AP3" s="4">
        <v>19</v>
      </c>
      <c r="AQ3" s="2">
        <v>10</v>
      </c>
      <c r="AR3" s="2">
        <v>2</v>
      </c>
      <c r="AS3" s="2">
        <v>2</v>
      </c>
      <c r="AT3" s="2">
        <v>2</v>
      </c>
      <c r="AU3" s="4">
        <v>5</v>
      </c>
      <c r="AV3" s="4">
        <v>16</v>
      </c>
      <c r="AW3" s="2">
        <v>10</v>
      </c>
      <c r="AX3" s="2">
        <v>68.8</v>
      </c>
      <c r="AY3" s="2">
        <v>75</v>
      </c>
      <c r="AZ3" s="2">
        <v>27</v>
      </c>
      <c r="BA3" s="2"/>
      <c r="BB3" s="2">
        <v>10</v>
      </c>
      <c r="BC3" s="5">
        <f>(C3+E3*10+F3+I3*5+K3+Q3*20+S3/0.35+R3+AA3*20+AK3+AC3/0.15+AO3*20+AP3*5+AU3*20+AV3*5+BB3*5)/13</f>
        <v>92.486263736263723</v>
      </c>
      <c r="BD3" s="5">
        <f>(B3+D3+G3+H3+J3+L3+M3+N3+O3+P3+T3+U3+V3+X3+Y3+Z3+AB3+AD3+AE3+AF3+AG3+AH3+AI3+AJ3+AL3+AM3+AQ3+AR3+AS3+AT3+AW3+BA3)/BD$1*100</f>
        <v>64.238410596026483</v>
      </c>
      <c r="BE3" s="2">
        <f>(W3*0.15+BC3*0.1+BD3*0.3+AN3*0.15+AX3*0.15+AY3*0.1+AZ3/30*5)</f>
        <v>75.890149552434309</v>
      </c>
      <c r="BF3" s="2" t="s">
        <v>56</v>
      </c>
    </row>
    <row r="4" spans="1:58">
      <c r="A4" s="18">
        <v>2245</v>
      </c>
      <c r="B4" s="2">
        <v>5</v>
      </c>
      <c r="C4" s="3">
        <v>80</v>
      </c>
      <c r="D4" s="2">
        <v>10</v>
      </c>
      <c r="E4" s="4">
        <v>10</v>
      </c>
      <c r="F4" s="3">
        <v>100</v>
      </c>
      <c r="G4" s="2">
        <v>2</v>
      </c>
      <c r="H4" s="2">
        <v>2</v>
      </c>
      <c r="I4" s="4">
        <v>20</v>
      </c>
      <c r="J4" s="2">
        <v>5</v>
      </c>
      <c r="K4" s="3"/>
      <c r="L4" s="2">
        <v>8.5</v>
      </c>
      <c r="M4" s="2">
        <v>4</v>
      </c>
      <c r="N4" s="2">
        <v>4</v>
      </c>
      <c r="O4" s="2">
        <v>10</v>
      </c>
      <c r="P4" s="2">
        <v>2</v>
      </c>
      <c r="Q4" s="4">
        <v>5</v>
      </c>
      <c r="R4" s="3">
        <v>100</v>
      </c>
      <c r="S4" s="4">
        <v>34</v>
      </c>
      <c r="T4" s="2">
        <v>9</v>
      </c>
      <c r="U4" s="2">
        <v>4</v>
      </c>
      <c r="V4" s="2">
        <v>4</v>
      </c>
      <c r="W4" s="2">
        <v>100</v>
      </c>
      <c r="X4" s="2">
        <v>4</v>
      </c>
      <c r="Y4" s="2">
        <v>10</v>
      </c>
      <c r="Z4" s="2">
        <v>4</v>
      </c>
      <c r="AA4" s="4">
        <v>5</v>
      </c>
      <c r="AB4" s="2">
        <v>4</v>
      </c>
      <c r="AC4" s="4"/>
      <c r="AD4" s="2">
        <v>10</v>
      </c>
      <c r="AE4" s="2">
        <v>2</v>
      </c>
      <c r="AF4" s="2">
        <v>4</v>
      </c>
      <c r="AG4" s="2">
        <v>4</v>
      </c>
      <c r="AH4" s="2">
        <v>2</v>
      </c>
      <c r="AI4" s="2">
        <v>8</v>
      </c>
      <c r="AJ4" s="2">
        <v>2</v>
      </c>
      <c r="AK4" s="17">
        <v>100</v>
      </c>
      <c r="AL4" s="2">
        <v>2</v>
      </c>
      <c r="AM4" s="2">
        <v>2</v>
      </c>
      <c r="AN4" s="2">
        <v>95.5</v>
      </c>
      <c r="AO4" s="4">
        <v>5</v>
      </c>
      <c r="AP4" s="4">
        <v>20</v>
      </c>
      <c r="AQ4" s="2">
        <v>9.5</v>
      </c>
      <c r="AR4" s="2">
        <v>2</v>
      </c>
      <c r="AS4" s="2">
        <v>2</v>
      </c>
      <c r="AT4" s="2">
        <v>2</v>
      </c>
      <c r="AU4" s="4">
        <v>5</v>
      </c>
      <c r="AV4" s="4">
        <v>20</v>
      </c>
      <c r="AW4" s="2">
        <v>10</v>
      </c>
      <c r="AX4" s="2">
        <v>93.5</v>
      </c>
      <c r="AY4" s="2">
        <v>100</v>
      </c>
      <c r="AZ4" s="2">
        <v>26</v>
      </c>
      <c r="BA4" s="2"/>
      <c r="BB4" s="2">
        <v>10</v>
      </c>
      <c r="BC4" s="5">
        <f>(C4+E4*10+F4+I4*5+K4+Q4*20+S4/0.35+R4+AA4*20+AK4+AC4/0.15+AO4*20+AP4*5+AU4*20+AV4*5+BB4*5)/13</f>
        <v>102.08791208791209</v>
      </c>
      <c r="BD4" s="5">
        <f>(B4+D4+G4+H4+J4+L4+M4+N4+O4+P4+T4+U4+V4+X4+Y4+Z4+AB4+AD4+AE4+AF4+AG4+AH4+AI4+AJ4+AL4+AM4+AQ4+AR4+AS4+AT4+AW4+BA4)/BD$1*100</f>
        <v>101.32450331125828</v>
      </c>
      <c r="BE4" s="2">
        <f>(W4*0.15+BC4*0.1+BD4*0.3+AN4*0.15+AX4*0.15+AY4*0.1+AZ4/30*5)</f>
        <v>98.289475535502035</v>
      </c>
      <c r="BF4" s="2" t="s">
        <v>57</v>
      </c>
    </row>
    <row r="5" spans="1:58">
      <c r="A5" s="18">
        <v>4070</v>
      </c>
      <c r="B5" s="2">
        <v>5</v>
      </c>
      <c r="C5" s="3">
        <v>80</v>
      </c>
      <c r="D5" s="2">
        <v>6</v>
      </c>
      <c r="E5" s="4">
        <v>10</v>
      </c>
      <c r="F5" s="3"/>
      <c r="G5" s="2">
        <v>2</v>
      </c>
      <c r="H5" s="2">
        <v>2</v>
      </c>
      <c r="I5" s="4">
        <v>20</v>
      </c>
      <c r="J5" s="2">
        <v>2.5</v>
      </c>
      <c r="K5" s="3">
        <v>67</v>
      </c>
      <c r="L5" s="2">
        <v>10</v>
      </c>
      <c r="M5" s="2">
        <v>4</v>
      </c>
      <c r="N5" s="2">
        <v>4</v>
      </c>
      <c r="O5" s="2">
        <v>10</v>
      </c>
      <c r="P5" s="2">
        <v>2</v>
      </c>
      <c r="Q5" s="4">
        <v>5</v>
      </c>
      <c r="R5" s="3">
        <v>80</v>
      </c>
      <c r="S5" s="4">
        <v>34</v>
      </c>
      <c r="T5" s="2">
        <v>9</v>
      </c>
      <c r="U5" s="2">
        <v>4</v>
      </c>
      <c r="V5" s="2">
        <v>4</v>
      </c>
      <c r="W5" s="2">
        <v>100</v>
      </c>
      <c r="X5" s="2">
        <v>4</v>
      </c>
      <c r="Y5" s="2">
        <v>10</v>
      </c>
      <c r="Z5" s="2">
        <v>4</v>
      </c>
      <c r="AA5" s="4">
        <v>5</v>
      </c>
      <c r="AB5" s="2">
        <v>4</v>
      </c>
      <c r="AC5" s="4"/>
      <c r="AD5" s="2">
        <v>10</v>
      </c>
      <c r="AE5" s="2">
        <v>2</v>
      </c>
      <c r="AF5" s="2">
        <v>4</v>
      </c>
      <c r="AG5" s="2">
        <v>4</v>
      </c>
      <c r="AH5" s="2">
        <v>2</v>
      </c>
      <c r="AI5" s="2">
        <v>8</v>
      </c>
      <c r="AJ5" s="2">
        <v>2</v>
      </c>
      <c r="AK5" s="17">
        <v>100</v>
      </c>
      <c r="AL5" s="2">
        <v>2</v>
      </c>
      <c r="AM5" s="2">
        <v>2</v>
      </c>
      <c r="AN5" s="2">
        <v>98</v>
      </c>
      <c r="AO5" s="4">
        <v>5</v>
      </c>
      <c r="AP5" s="4">
        <v>20</v>
      </c>
      <c r="AQ5" s="2">
        <v>10</v>
      </c>
      <c r="AR5" s="2">
        <v>2</v>
      </c>
      <c r="AS5" s="2">
        <v>2</v>
      </c>
      <c r="AT5" s="2">
        <v>2</v>
      </c>
      <c r="AU5" s="4">
        <v>5</v>
      </c>
      <c r="AV5" s="4">
        <v>20</v>
      </c>
      <c r="AW5" s="2">
        <v>10</v>
      </c>
      <c r="AX5" s="2">
        <v>90.2</v>
      </c>
      <c r="AY5" s="2">
        <v>91</v>
      </c>
      <c r="AZ5" s="2">
        <v>25</v>
      </c>
      <c r="BA5" s="2"/>
      <c r="BB5" s="2">
        <v>10</v>
      </c>
      <c r="BC5" s="5">
        <f>(C5+E5*10+F5+I5*5+K5+Q5*20+S5/0.35+R5+AA5*20+AK5+AC5/0.15+AO5*20+AP5*5+AU5*20+AV5*5+BB5*5)/13</f>
        <v>98.010989010989007</v>
      </c>
      <c r="BD5" s="5">
        <f>(B5+D5+G5+H5+J5+L5+M5+N5+O5+P5+T5+U5+V5+X5+Y5+Z5+AB5+AD5+AE5+AF5+AG5+AH5+AI5+AJ5+AL5+AM5+AQ5+AR5+AS5+AT5+AW5+BA5)/BD$1*100</f>
        <v>98.344370860927157</v>
      </c>
      <c r="BE5" s="2">
        <f>(W5*0.15+BC5*0.1+BD5*0.3+AN5*0.15+AX5*0.15+AY5*0.1+AZ5/30*5)</f>
        <v>95.801076826043712</v>
      </c>
      <c r="BF5" s="2" t="s">
        <v>57</v>
      </c>
    </row>
    <row r="6" spans="1:58">
      <c r="A6" s="18">
        <v>10021</v>
      </c>
      <c r="B6" s="2">
        <v>5</v>
      </c>
      <c r="C6" s="3">
        <v>100</v>
      </c>
      <c r="D6" s="2">
        <v>10</v>
      </c>
      <c r="E6" s="4">
        <v>10</v>
      </c>
      <c r="F6" s="3">
        <v>100</v>
      </c>
      <c r="G6" s="2">
        <v>2</v>
      </c>
      <c r="H6" s="2">
        <v>2</v>
      </c>
      <c r="I6" s="4"/>
      <c r="J6" s="2">
        <v>5</v>
      </c>
      <c r="K6" s="3"/>
      <c r="L6" s="2">
        <v>9.5</v>
      </c>
      <c r="M6" s="2">
        <v>4</v>
      </c>
      <c r="N6" s="2">
        <v>4</v>
      </c>
      <c r="O6" s="2">
        <v>10</v>
      </c>
      <c r="P6" s="2">
        <v>2</v>
      </c>
      <c r="Q6" s="4">
        <v>5</v>
      </c>
      <c r="R6" s="3">
        <v>100</v>
      </c>
      <c r="S6" s="4">
        <v>33</v>
      </c>
      <c r="T6" s="2">
        <v>9</v>
      </c>
      <c r="U6" s="2">
        <v>4</v>
      </c>
      <c r="V6" s="2">
        <v>4</v>
      </c>
      <c r="W6" s="2">
        <v>86</v>
      </c>
      <c r="X6" s="2">
        <v>4</v>
      </c>
      <c r="Y6" s="2">
        <v>10</v>
      </c>
      <c r="Z6" s="2">
        <v>4</v>
      </c>
      <c r="AA6" s="4">
        <v>5</v>
      </c>
      <c r="AB6" s="2">
        <v>4</v>
      </c>
      <c r="AC6" s="4">
        <v>15</v>
      </c>
      <c r="AD6" s="2">
        <v>10</v>
      </c>
      <c r="AE6" s="2">
        <v>2</v>
      </c>
      <c r="AF6" s="2">
        <v>4</v>
      </c>
      <c r="AG6" s="2">
        <v>4</v>
      </c>
      <c r="AH6" s="2">
        <v>2</v>
      </c>
      <c r="AI6" s="2">
        <v>8</v>
      </c>
      <c r="AJ6" s="2">
        <v>2</v>
      </c>
      <c r="AK6" s="17">
        <v>100</v>
      </c>
      <c r="AL6" s="2">
        <v>2</v>
      </c>
      <c r="AM6" s="2">
        <v>2</v>
      </c>
      <c r="AN6" s="2">
        <v>94</v>
      </c>
      <c r="AO6" s="4">
        <v>5</v>
      </c>
      <c r="AP6" s="4">
        <v>20</v>
      </c>
      <c r="AQ6" s="2">
        <v>10</v>
      </c>
      <c r="AR6" s="2">
        <v>2</v>
      </c>
      <c r="AS6" s="2">
        <v>2</v>
      </c>
      <c r="AT6" s="2">
        <v>2</v>
      </c>
      <c r="AU6" s="4">
        <v>5</v>
      </c>
      <c r="AV6" s="4">
        <v>20</v>
      </c>
      <c r="AW6" s="2">
        <v>10</v>
      </c>
      <c r="AX6" s="2">
        <v>93.4</v>
      </c>
      <c r="AY6" s="2">
        <v>99</v>
      </c>
      <c r="AZ6" s="2">
        <v>30</v>
      </c>
      <c r="BA6" s="2">
        <v>10</v>
      </c>
      <c r="BB6" s="2">
        <v>10</v>
      </c>
      <c r="BC6" s="5">
        <f>(C6+E6*10+F6+I6*5+K6+Q6*20+S6/0.35+R6+AA6*20+AK6+AC6/0.15+AO6*20+AP6*5+AU6*20+AV6*5+BB6*5)/13</f>
        <v>103.4065934065934</v>
      </c>
      <c r="BD6" s="5">
        <f>(B6+D6+G6+H6+J6+L6+M6+N6+O6+P6+T6+U6+V6+X6+Y6+Z6+AB6+AD6+AE6+AF6+AG6+AH6+AI6+AJ6+AL6+AM6+AQ6+AR6+AS6+AT6+AW6+BA6)/BD$1*100</f>
        <v>108.94039735099336</v>
      </c>
      <c r="BE6" s="2">
        <f>(W6*0.15+BC6*0.1+BD6*0.3+AN6*0.15+AX6*0.15+AY6*0.1+AZ6/30*5)</f>
        <v>98.932778545957362</v>
      </c>
      <c r="BF6" s="2" t="s">
        <v>57</v>
      </c>
    </row>
    <row r="7" spans="1:58">
      <c r="A7" s="16">
        <v>12098</v>
      </c>
      <c r="B7" s="2">
        <v>5</v>
      </c>
      <c r="C7" s="3">
        <v>80</v>
      </c>
      <c r="D7" s="2">
        <v>2</v>
      </c>
      <c r="E7" s="4">
        <v>10</v>
      </c>
      <c r="F7" s="3">
        <v>100</v>
      </c>
      <c r="G7" s="2">
        <v>2</v>
      </c>
      <c r="H7" s="2">
        <v>2</v>
      </c>
      <c r="I7" s="4"/>
      <c r="J7" s="2">
        <v>5</v>
      </c>
      <c r="K7" s="3"/>
      <c r="L7" s="2">
        <v>3</v>
      </c>
      <c r="M7" s="2">
        <v>4</v>
      </c>
      <c r="N7" s="2">
        <v>4</v>
      </c>
      <c r="O7" s="2">
        <v>10</v>
      </c>
      <c r="P7" s="2">
        <v>2</v>
      </c>
      <c r="Q7" s="4">
        <v>5</v>
      </c>
      <c r="R7" s="3">
        <v>100</v>
      </c>
      <c r="S7" s="4">
        <v>25</v>
      </c>
      <c r="T7" s="2">
        <v>8</v>
      </c>
      <c r="U7" s="2">
        <v>4</v>
      </c>
      <c r="V7" s="2">
        <v>4</v>
      </c>
      <c r="W7" s="2">
        <v>79</v>
      </c>
      <c r="X7" s="2">
        <v>4</v>
      </c>
      <c r="Y7" s="2">
        <v>7</v>
      </c>
      <c r="Z7" s="2">
        <v>4</v>
      </c>
      <c r="AA7" s="4">
        <v>5</v>
      </c>
      <c r="AB7" s="2">
        <v>4</v>
      </c>
      <c r="AC7" s="4">
        <v>13</v>
      </c>
      <c r="AD7" s="2">
        <v>10</v>
      </c>
      <c r="AE7" s="2">
        <v>2</v>
      </c>
      <c r="AF7" s="2">
        <v>4</v>
      </c>
      <c r="AG7" s="2">
        <v>4</v>
      </c>
      <c r="AH7" s="2">
        <v>2</v>
      </c>
      <c r="AI7" s="2">
        <v>6</v>
      </c>
      <c r="AJ7" s="2">
        <v>2</v>
      </c>
      <c r="AK7" s="17">
        <v>100</v>
      </c>
      <c r="AL7" s="2">
        <v>2</v>
      </c>
      <c r="AM7" s="2">
        <v>2</v>
      </c>
      <c r="AN7" s="2">
        <v>75.5</v>
      </c>
      <c r="AO7" s="4">
        <v>5</v>
      </c>
      <c r="AP7" s="4">
        <v>17.5</v>
      </c>
      <c r="AQ7" s="2">
        <v>9</v>
      </c>
      <c r="AR7" s="2"/>
      <c r="AS7" s="2"/>
      <c r="AT7" s="2">
        <v>2</v>
      </c>
      <c r="AU7" s="4">
        <v>5</v>
      </c>
      <c r="AV7" s="4">
        <v>19</v>
      </c>
      <c r="AW7" s="2">
        <v>10</v>
      </c>
      <c r="AX7" s="2">
        <v>69.400000000000006</v>
      </c>
      <c r="AY7" s="2">
        <v>91</v>
      </c>
      <c r="AZ7" s="2">
        <v>30</v>
      </c>
      <c r="BA7" s="2"/>
      <c r="BB7" s="2">
        <v>10</v>
      </c>
      <c r="BC7" s="5">
        <f>(C7+E7*10+F7+I7*5+K7+Q7*20+S7/0.35+R7+AA7*20+AK7+AC7/0.15+AO7*20+AP7*5+AU7*20+AV7*5+BB7*5)/13</f>
        <v>97.738095238095241</v>
      </c>
      <c r="BD7" s="5">
        <f>(B7+D7+G7+H7+J7+L7+M7+N7+O7+P7+T7+U7+V7+X7+Y7+Z7+AB7+AD7+AE7+AF7+AG7+AH7+AI7+AJ7+AL7+AM7+AQ7+AR7+AS7+AT7+AW7+BA7)/BD$1*100</f>
        <v>85.430463576158942</v>
      </c>
      <c r="BE7" s="2">
        <f>(W7*0.15+BC7*0.1+BD7*0.3+AN7*0.15+AX7*0.15+AY7*0.1+AZ7/30*5)</f>
        <v>83.087948596657199</v>
      </c>
      <c r="BF7" s="2" t="s">
        <v>58</v>
      </c>
    </row>
    <row r="8" spans="1:58">
      <c r="A8" s="16">
        <v>12178</v>
      </c>
      <c r="B8" s="2">
        <v>3</v>
      </c>
      <c r="C8" s="3">
        <v>100</v>
      </c>
      <c r="D8" s="2"/>
      <c r="E8" s="4">
        <v>10</v>
      </c>
      <c r="F8" s="3"/>
      <c r="G8" s="2">
        <v>2</v>
      </c>
      <c r="H8" s="2">
        <v>2</v>
      </c>
      <c r="I8" s="4">
        <v>18</v>
      </c>
      <c r="J8" s="2">
        <v>2.5</v>
      </c>
      <c r="K8" s="3">
        <v>60</v>
      </c>
      <c r="L8" s="2">
        <v>9.5</v>
      </c>
      <c r="M8" s="2">
        <v>4</v>
      </c>
      <c r="N8" s="2">
        <v>2</v>
      </c>
      <c r="O8" s="2">
        <v>5</v>
      </c>
      <c r="P8" s="2">
        <v>2</v>
      </c>
      <c r="Q8" s="4">
        <v>5</v>
      </c>
      <c r="R8" s="3">
        <v>100</v>
      </c>
      <c r="S8" s="4"/>
      <c r="T8" s="2">
        <v>7</v>
      </c>
      <c r="U8" s="2">
        <v>3.5</v>
      </c>
      <c r="V8" s="2">
        <v>4</v>
      </c>
      <c r="W8" s="2">
        <v>94</v>
      </c>
      <c r="X8" s="2">
        <v>4</v>
      </c>
      <c r="Y8" s="2">
        <v>8</v>
      </c>
      <c r="Z8" s="2">
        <v>4</v>
      </c>
      <c r="AA8" s="4">
        <v>5</v>
      </c>
      <c r="AB8" s="2">
        <v>4</v>
      </c>
      <c r="AC8" s="4">
        <v>9.5</v>
      </c>
      <c r="AD8" s="2"/>
      <c r="AE8" s="2">
        <v>2</v>
      </c>
      <c r="AF8" s="2">
        <v>4</v>
      </c>
      <c r="AG8" s="2">
        <v>4</v>
      </c>
      <c r="AH8" s="2">
        <v>2</v>
      </c>
      <c r="AI8" s="2">
        <v>7</v>
      </c>
      <c r="AJ8" s="2"/>
      <c r="AK8" s="17">
        <v>60</v>
      </c>
      <c r="AL8" s="2">
        <v>2</v>
      </c>
      <c r="AM8" s="2">
        <v>2</v>
      </c>
      <c r="AN8" s="2">
        <v>86.5</v>
      </c>
      <c r="AO8" s="4">
        <v>5</v>
      </c>
      <c r="AP8" s="4">
        <v>16.5</v>
      </c>
      <c r="AQ8" s="2">
        <v>10</v>
      </c>
      <c r="AR8" s="2">
        <v>2</v>
      </c>
      <c r="AS8" s="2">
        <v>2</v>
      </c>
      <c r="AT8" s="2">
        <v>2</v>
      </c>
      <c r="AU8" s="4">
        <v>5</v>
      </c>
      <c r="AV8" s="4">
        <v>19</v>
      </c>
      <c r="AW8" s="2">
        <v>8</v>
      </c>
      <c r="AX8" s="2">
        <v>68.900000000000006</v>
      </c>
      <c r="AY8" s="2">
        <v>86</v>
      </c>
      <c r="AZ8" s="2">
        <v>27</v>
      </c>
      <c r="BA8" s="2"/>
      <c r="BB8" s="2">
        <v>10</v>
      </c>
      <c r="BC8" s="5">
        <f>(C8+E8*10+F8+I8*5+K8+Q8*20+S8/0.35+R8+AA8*20+AK8+AC8/0.15+AO8*20+AP8*5+AU8*20+AV8*5+BB8*5)/13</f>
        <v>92.37179487179489</v>
      </c>
      <c r="BD8" s="5">
        <f>(B8+D8+G8+H8+J8+L8+M8+N8+O8+P8+T8+U8+V8+X8+Y8+Z8+AB8+AD8+AE8+AF8+AG8+AH8+AI8+AJ8+AL8+AM8+AQ8+AR8+AS8+AT8+AW8+BA8)/BD$1*100</f>
        <v>75.16556291390728</v>
      </c>
      <c r="BE8" s="2">
        <f>(W8*0.15+BC8*0.1+BD8*0.3+AN8*0.15+AX8*0.15+AY8*0.1+AZ8/30*5)</f>
        <v>82.296848361351664</v>
      </c>
      <c r="BF8" s="2" t="s">
        <v>58</v>
      </c>
    </row>
    <row r="9" spans="1:58">
      <c r="A9" s="16">
        <v>18570</v>
      </c>
      <c r="B9" s="2">
        <v>5</v>
      </c>
      <c r="C9" s="3">
        <v>100</v>
      </c>
      <c r="D9" s="2">
        <v>9</v>
      </c>
      <c r="E9" s="4">
        <v>10</v>
      </c>
      <c r="F9" s="3">
        <v>100</v>
      </c>
      <c r="G9" s="2">
        <v>2</v>
      </c>
      <c r="H9" s="2">
        <v>2</v>
      </c>
      <c r="I9" s="4">
        <v>18.5</v>
      </c>
      <c r="J9" s="2">
        <v>5</v>
      </c>
      <c r="K9" s="3">
        <v>100</v>
      </c>
      <c r="L9" s="2">
        <v>5</v>
      </c>
      <c r="M9" s="2">
        <v>4</v>
      </c>
      <c r="N9" s="2">
        <v>4</v>
      </c>
      <c r="O9" s="2">
        <v>10</v>
      </c>
      <c r="P9" s="2"/>
      <c r="Q9" s="4">
        <v>5</v>
      </c>
      <c r="R9" s="3"/>
      <c r="S9" s="4">
        <v>33</v>
      </c>
      <c r="T9" s="2">
        <v>8</v>
      </c>
      <c r="U9" s="2">
        <v>4</v>
      </c>
      <c r="V9" s="2">
        <v>4</v>
      </c>
      <c r="W9" s="2">
        <v>83</v>
      </c>
      <c r="X9" s="2">
        <v>4</v>
      </c>
      <c r="Y9" s="2">
        <v>9</v>
      </c>
      <c r="Z9" s="2">
        <v>4</v>
      </c>
      <c r="AA9" s="4">
        <v>5</v>
      </c>
      <c r="AB9" s="2">
        <v>4</v>
      </c>
      <c r="AC9" s="4">
        <v>8.5</v>
      </c>
      <c r="AD9" s="2">
        <v>4</v>
      </c>
      <c r="AE9" s="2">
        <v>2</v>
      </c>
      <c r="AF9" s="2">
        <v>4</v>
      </c>
      <c r="AG9" s="2">
        <v>4</v>
      </c>
      <c r="AH9" s="2">
        <v>2</v>
      </c>
      <c r="AI9" s="2">
        <v>8</v>
      </c>
      <c r="AJ9" s="2">
        <v>2</v>
      </c>
      <c r="AK9" s="17">
        <v>100</v>
      </c>
      <c r="AL9" s="2">
        <v>2</v>
      </c>
      <c r="AM9" s="2">
        <v>2</v>
      </c>
      <c r="AN9" s="2">
        <v>90</v>
      </c>
      <c r="AO9" s="4">
        <v>5</v>
      </c>
      <c r="AP9" s="4">
        <v>17</v>
      </c>
      <c r="AQ9" s="2">
        <v>10</v>
      </c>
      <c r="AR9" s="2">
        <v>2</v>
      </c>
      <c r="AS9" s="2">
        <v>2</v>
      </c>
      <c r="AT9" s="2">
        <v>2</v>
      </c>
      <c r="AU9" s="4"/>
      <c r="AV9" s="4">
        <v>16</v>
      </c>
      <c r="AW9" s="2">
        <v>10</v>
      </c>
      <c r="AX9" s="2">
        <v>78</v>
      </c>
      <c r="AY9" s="2">
        <v>85</v>
      </c>
      <c r="AZ9" s="2">
        <v>27</v>
      </c>
      <c r="BA9" s="2">
        <v>9</v>
      </c>
      <c r="BB9" s="2">
        <v>10</v>
      </c>
      <c r="BC9" s="5">
        <f>(C9+E9*10+F9+I9*5+K9+Q9*20+S9/0.35+R9+AA9*20+AK9+AC9/0.15+AO9*20+AP9*5+AU9*20+AV9*5+BB9*5)/13</f>
        <v>96.804029304029299</v>
      </c>
      <c r="BD9" s="5">
        <f>(B9+D9+G9+H9+J9+L9+M9+N9+O9+P9+T9+U9+V9+X9+Y9+Z9+AB9+AD9+AE9+AF9+AG9+AH9+AI9+AJ9+AL9+AM9+AQ9+AR9+AS9+AT9+AW9+BA9)/BD$1*100</f>
        <v>98.013245033112582</v>
      </c>
      <c r="BE9" s="2">
        <f>(W9*0.15+BC9*0.1+BD9*0.3+AN9*0.15+AX9*0.15+AY9*0.1+AZ9/30*5)</f>
        <v>89.734376440336703</v>
      </c>
      <c r="BF9" s="2" t="s">
        <v>57</v>
      </c>
    </row>
    <row r="10" spans="1:58">
      <c r="A10" s="18">
        <v>28863</v>
      </c>
      <c r="B10" s="2">
        <v>5</v>
      </c>
      <c r="C10" s="3">
        <v>100</v>
      </c>
      <c r="D10" s="2">
        <v>9</v>
      </c>
      <c r="E10" s="4">
        <v>10</v>
      </c>
      <c r="F10" s="3">
        <v>80</v>
      </c>
      <c r="G10" s="2">
        <v>2</v>
      </c>
      <c r="H10" s="2">
        <v>2</v>
      </c>
      <c r="I10" s="4">
        <v>20</v>
      </c>
      <c r="J10" s="2">
        <v>5</v>
      </c>
      <c r="K10" s="3"/>
      <c r="L10" s="2">
        <v>9.5</v>
      </c>
      <c r="M10" s="2">
        <v>4</v>
      </c>
      <c r="N10" s="2">
        <v>4</v>
      </c>
      <c r="O10" s="2">
        <v>10</v>
      </c>
      <c r="P10" s="2">
        <v>2</v>
      </c>
      <c r="Q10" s="4">
        <v>5</v>
      </c>
      <c r="R10" s="3">
        <v>80</v>
      </c>
      <c r="S10" s="4">
        <v>34</v>
      </c>
      <c r="T10" s="2">
        <v>7</v>
      </c>
      <c r="U10" s="2">
        <v>4</v>
      </c>
      <c r="V10" s="2">
        <v>4</v>
      </c>
      <c r="W10" s="2">
        <v>93</v>
      </c>
      <c r="X10" s="2">
        <v>4</v>
      </c>
      <c r="Y10" s="2">
        <v>9</v>
      </c>
      <c r="Z10" s="2">
        <v>4</v>
      </c>
      <c r="AA10" s="4">
        <v>5</v>
      </c>
      <c r="AB10" s="2">
        <v>4</v>
      </c>
      <c r="AC10" s="4"/>
      <c r="AD10" s="2">
        <v>10</v>
      </c>
      <c r="AE10" s="2">
        <v>2</v>
      </c>
      <c r="AF10" s="2"/>
      <c r="AG10" s="2"/>
      <c r="AH10" s="2">
        <v>2</v>
      </c>
      <c r="AI10" s="2">
        <v>8</v>
      </c>
      <c r="AJ10" s="2">
        <v>2</v>
      </c>
      <c r="AK10" s="17">
        <v>100</v>
      </c>
      <c r="AL10" s="2">
        <v>2</v>
      </c>
      <c r="AM10" s="2">
        <v>2</v>
      </c>
      <c r="AN10" s="2">
        <v>91</v>
      </c>
      <c r="AO10" s="4">
        <v>5</v>
      </c>
      <c r="AP10" s="4">
        <v>20</v>
      </c>
      <c r="AQ10" s="2">
        <v>8</v>
      </c>
      <c r="AR10" s="2">
        <v>2</v>
      </c>
      <c r="AS10" s="2">
        <v>2</v>
      </c>
      <c r="AT10" s="2">
        <v>2</v>
      </c>
      <c r="AU10" s="4">
        <v>5</v>
      </c>
      <c r="AV10" s="4">
        <v>19</v>
      </c>
      <c r="AW10" s="2"/>
      <c r="AX10" s="2">
        <v>81.8</v>
      </c>
      <c r="AY10" s="2">
        <v>100</v>
      </c>
      <c r="AZ10" s="2">
        <v>25</v>
      </c>
      <c r="BA10" s="2"/>
      <c r="BB10" s="2">
        <v>10</v>
      </c>
      <c r="BC10" s="5">
        <f>(C10+E10*10+F10+I10*5+K10+Q10*20+S10/0.35+R10+AA10*20+AK10+AC10/0.15+AO10*20+AP10*5+AU10*20+AV10*5+BB10*5)/13</f>
        <v>100.16483516483517</v>
      </c>
      <c r="BD10" s="5">
        <f>(B10+D10+G10+H10+J10+L10+M10+N10+O10+P10+T10+U10+V10+X10+Y10+Z10+AB10+AD10+AE10+AF10+AG10+AH10+AI10+AJ10+AL10+AM10+AQ10+AR10+AS10+AT10+AW10+BA10)/BD$1*100</f>
        <v>86.423841059602651</v>
      </c>
      <c r="BE10" s="2">
        <f>(W10*0.15+BC10*0.1+BD10*0.3+AN10*0.15+AX10*0.15+AY10*0.1+AZ10/30*5)</f>
        <v>89.980302501030977</v>
      </c>
      <c r="BF10" s="2" t="s">
        <v>57</v>
      </c>
    </row>
    <row r="11" spans="1:58">
      <c r="A11" s="18">
        <v>29005</v>
      </c>
      <c r="B11" s="2">
        <v>5</v>
      </c>
      <c r="C11" s="3"/>
      <c r="D11" s="2">
        <v>10</v>
      </c>
      <c r="E11" s="4">
        <v>10</v>
      </c>
      <c r="F11" s="3">
        <v>80</v>
      </c>
      <c r="G11" s="2">
        <v>2</v>
      </c>
      <c r="H11" s="2">
        <v>2</v>
      </c>
      <c r="I11" s="4">
        <v>20</v>
      </c>
      <c r="J11" s="2">
        <v>5</v>
      </c>
      <c r="K11" s="3">
        <v>83</v>
      </c>
      <c r="L11" s="2">
        <v>10</v>
      </c>
      <c r="M11" s="2">
        <v>4</v>
      </c>
      <c r="N11" s="2">
        <v>4</v>
      </c>
      <c r="O11" s="2">
        <v>10</v>
      </c>
      <c r="P11" s="2">
        <v>2</v>
      </c>
      <c r="Q11" s="4">
        <v>5</v>
      </c>
      <c r="R11" s="3">
        <v>80</v>
      </c>
      <c r="S11" s="4"/>
      <c r="T11" s="2">
        <v>8</v>
      </c>
      <c r="U11" s="2">
        <v>4</v>
      </c>
      <c r="V11" s="2">
        <v>4</v>
      </c>
      <c r="W11" s="2">
        <v>102</v>
      </c>
      <c r="X11" s="2">
        <v>4</v>
      </c>
      <c r="Y11" s="2">
        <v>9</v>
      </c>
      <c r="Z11" s="2">
        <v>4</v>
      </c>
      <c r="AA11" s="4">
        <v>5</v>
      </c>
      <c r="AB11" s="2">
        <v>4</v>
      </c>
      <c r="AC11" s="4">
        <v>15</v>
      </c>
      <c r="AD11" s="2">
        <v>10</v>
      </c>
      <c r="AE11" s="2">
        <v>2</v>
      </c>
      <c r="AF11" s="2">
        <v>4</v>
      </c>
      <c r="AG11" s="2">
        <v>4</v>
      </c>
      <c r="AH11" s="2">
        <v>2</v>
      </c>
      <c r="AI11" s="2">
        <v>8</v>
      </c>
      <c r="AJ11" s="2">
        <v>2</v>
      </c>
      <c r="AK11" s="17">
        <v>80</v>
      </c>
      <c r="AL11" s="2">
        <v>2</v>
      </c>
      <c r="AM11" s="2">
        <v>2</v>
      </c>
      <c r="AN11" s="2">
        <v>89</v>
      </c>
      <c r="AO11" s="4">
        <v>5</v>
      </c>
      <c r="AP11" s="4">
        <v>20</v>
      </c>
      <c r="AQ11" s="2">
        <v>10</v>
      </c>
      <c r="AR11" s="2">
        <v>2</v>
      </c>
      <c r="AS11" s="2">
        <v>2</v>
      </c>
      <c r="AT11" s="2">
        <v>2</v>
      </c>
      <c r="AU11" s="4">
        <v>5</v>
      </c>
      <c r="AV11" s="4">
        <v>20</v>
      </c>
      <c r="AW11" s="2">
        <v>10</v>
      </c>
      <c r="AX11" s="2">
        <v>80.2</v>
      </c>
      <c r="AY11" s="2">
        <v>91</v>
      </c>
      <c r="AZ11" s="2">
        <v>26</v>
      </c>
      <c r="BA11" s="2"/>
      <c r="BB11" s="2">
        <v>10</v>
      </c>
      <c r="BC11" s="5">
        <f>(C11+E11*10+F11+I11*5+K11+Q11*20+S11/0.35+R11+AA11*20+AK11+AC11/0.15+AO11*20+AP11*5+AU11*20+AV11*5+BB11*5)/13</f>
        <v>97.92307692307692</v>
      </c>
      <c r="BD11" s="5">
        <f>(B11+D11+G11+H11+J11+L11+M11+N11+O11+P11+T11+U11+V11+X11+Y11+Z11+AB11+AD11+AE11+AF11+AG11+AH11+AI11+AJ11+AL11+AM11+AQ11+AR11+AS11+AT11+AW11+BA11)/BD$1*100</f>
        <v>101.32450331125828</v>
      </c>
      <c r="BE11" s="2">
        <f>(W11*0.15+BC11*0.1+BD11*0.3+AN11*0.15+AX11*0.15+AY11*0.1+AZ11/30*5)</f>
        <v>94.30299201901849</v>
      </c>
      <c r="BF11" s="2" t="s">
        <v>57</v>
      </c>
    </row>
    <row r="12" spans="1:58">
      <c r="A12" s="18">
        <v>31491</v>
      </c>
      <c r="B12" s="2">
        <v>5</v>
      </c>
      <c r="C12" s="3">
        <v>100</v>
      </c>
      <c r="D12" s="2">
        <v>3.5</v>
      </c>
      <c r="E12" s="4">
        <v>10</v>
      </c>
      <c r="F12" s="3">
        <v>80</v>
      </c>
      <c r="G12" s="2">
        <v>2</v>
      </c>
      <c r="H12" s="2">
        <v>2</v>
      </c>
      <c r="I12" s="4">
        <v>17.5</v>
      </c>
      <c r="J12" s="2">
        <v>2.5</v>
      </c>
      <c r="K12" s="3"/>
      <c r="L12" s="2">
        <v>10</v>
      </c>
      <c r="M12" s="2">
        <v>4</v>
      </c>
      <c r="N12" s="2">
        <v>4</v>
      </c>
      <c r="O12" s="2">
        <v>10</v>
      </c>
      <c r="P12" s="2"/>
      <c r="Q12" s="4"/>
      <c r="R12" s="3">
        <v>80</v>
      </c>
      <c r="S12" s="4">
        <v>31</v>
      </c>
      <c r="T12" s="2">
        <v>7</v>
      </c>
      <c r="U12" s="2">
        <v>4</v>
      </c>
      <c r="V12" s="2">
        <v>4</v>
      </c>
      <c r="W12" s="2">
        <v>102</v>
      </c>
      <c r="X12" s="2">
        <v>4</v>
      </c>
      <c r="Y12" s="2">
        <v>8</v>
      </c>
      <c r="Z12" s="2">
        <v>4</v>
      </c>
      <c r="AA12" s="4">
        <v>5</v>
      </c>
      <c r="AB12" s="2">
        <v>4</v>
      </c>
      <c r="AC12" s="4">
        <v>14</v>
      </c>
      <c r="AD12" s="2">
        <v>7</v>
      </c>
      <c r="AE12" s="2">
        <v>2</v>
      </c>
      <c r="AF12" s="2">
        <v>4</v>
      </c>
      <c r="AG12" s="2">
        <v>4</v>
      </c>
      <c r="AH12" s="2">
        <v>2</v>
      </c>
      <c r="AI12" s="2">
        <v>8</v>
      </c>
      <c r="AJ12" s="2">
        <v>2</v>
      </c>
      <c r="AK12" s="17">
        <v>80</v>
      </c>
      <c r="AL12" s="2">
        <v>2</v>
      </c>
      <c r="AM12" s="2">
        <v>2</v>
      </c>
      <c r="AN12" s="2">
        <v>84</v>
      </c>
      <c r="AO12" s="4">
        <v>5</v>
      </c>
      <c r="AP12" s="4">
        <v>20</v>
      </c>
      <c r="AQ12" s="2">
        <v>9</v>
      </c>
      <c r="AR12" s="2">
        <v>2</v>
      </c>
      <c r="AS12" s="2">
        <v>2</v>
      </c>
      <c r="AT12" s="2">
        <v>2</v>
      </c>
      <c r="AU12" s="4">
        <v>5</v>
      </c>
      <c r="AV12" s="4">
        <v>20</v>
      </c>
      <c r="AW12" s="2">
        <v>10</v>
      </c>
      <c r="AX12" s="2">
        <v>74.2</v>
      </c>
      <c r="AY12" s="2">
        <v>81</v>
      </c>
      <c r="AZ12" s="2">
        <v>30</v>
      </c>
      <c r="BA12" s="2"/>
      <c r="BB12" s="2">
        <v>10</v>
      </c>
      <c r="BC12" s="5">
        <f>(C12+E12*10+F12+I12*5+K12+Q12*20+S12/0.35+R12+AA12*20+AK12+AC12/0.15+AO12*20+AP12*5+AU12*20+AV12*5+BB12*5)/13</f>
        <v>96.877289377289372</v>
      </c>
      <c r="BD12" s="5">
        <f>(B12+D12+G12+H12+J12+L12+M12+N12+O12+P12+T12+U12+V12+X12+Y12+Z12+AB12+AD12+AE12+AF12+AG12+AH12+AI12+AJ12+AL12+AM12+AQ12+AR12+AS12+AT12+AW12+BA12)/BD$1*100</f>
        <v>90.066225165562912</v>
      </c>
      <c r="BE12" s="2">
        <f>(W12*0.15+BC12*0.1+BD12*0.3+AN12*0.15+AX12*0.15+AY12*0.1+AZ12/30*5)</f>
        <v>88.837596487397803</v>
      </c>
      <c r="BF12" s="2" t="s">
        <v>58</v>
      </c>
    </row>
    <row r="13" spans="1:58">
      <c r="A13" s="16">
        <v>37807</v>
      </c>
      <c r="B13" s="2">
        <v>5</v>
      </c>
      <c r="C13" s="3"/>
      <c r="D13" s="2">
        <v>6</v>
      </c>
      <c r="E13" s="4">
        <v>10</v>
      </c>
      <c r="F13" s="3">
        <v>100</v>
      </c>
      <c r="G13" s="2">
        <v>2</v>
      </c>
      <c r="H13" s="2">
        <v>2</v>
      </c>
      <c r="I13" s="4">
        <v>18</v>
      </c>
      <c r="J13" s="2">
        <v>5</v>
      </c>
      <c r="K13" s="3">
        <v>100</v>
      </c>
      <c r="L13" s="2">
        <v>9</v>
      </c>
      <c r="M13" s="2">
        <v>4</v>
      </c>
      <c r="N13" s="2">
        <v>4</v>
      </c>
      <c r="O13" s="2">
        <v>10</v>
      </c>
      <c r="P13" s="2">
        <v>2</v>
      </c>
      <c r="Q13" s="4">
        <v>5</v>
      </c>
      <c r="R13" s="3">
        <v>80</v>
      </c>
      <c r="S13" s="4">
        <v>28</v>
      </c>
      <c r="T13" s="2">
        <v>6</v>
      </c>
      <c r="U13" s="2">
        <v>4</v>
      </c>
      <c r="V13" s="2">
        <v>4</v>
      </c>
      <c r="W13" s="2">
        <v>95</v>
      </c>
      <c r="X13" s="2">
        <v>4</v>
      </c>
      <c r="Y13" s="2">
        <v>6</v>
      </c>
      <c r="Z13" s="2">
        <v>4</v>
      </c>
      <c r="AA13" s="4">
        <v>5</v>
      </c>
      <c r="AB13" s="2">
        <v>4</v>
      </c>
      <c r="AC13" s="4"/>
      <c r="AD13" s="2">
        <v>10</v>
      </c>
      <c r="AE13" s="2"/>
      <c r="AF13" s="2">
        <v>4</v>
      </c>
      <c r="AG13" s="2">
        <v>4</v>
      </c>
      <c r="AH13" s="2">
        <v>2</v>
      </c>
      <c r="AI13" s="2">
        <v>5</v>
      </c>
      <c r="AJ13" s="2">
        <v>2</v>
      </c>
      <c r="AK13" s="17">
        <v>60</v>
      </c>
      <c r="AL13" s="2">
        <v>2</v>
      </c>
      <c r="AM13" s="2"/>
      <c r="AN13" s="2">
        <v>80.5</v>
      </c>
      <c r="AO13" s="4">
        <v>5</v>
      </c>
      <c r="AP13" s="4">
        <v>18</v>
      </c>
      <c r="AQ13" s="2">
        <v>8</v>
      </c>
      <c r="AR13" s="2">
        <v>2</v>
      </c>
      <c r="AS13" s="2">
        <v>2</v>
      </c>
      <c r="AT13" s="2">
        <v>2</v>
      </c>
      <c r="AU13" s="4">
        <v>5</v>
      </c>
      <c r="AV13" s="4">
        <v>18</v>
      </c>
      <c r="AW13" s="2">
        <v>10</v>
      </c>
      <c r="AX13" s="2">
        <v>90</v>
      </c>
      <c r="AY13" s="2">
        <v>86</v>
      </c>
      <c r="AZ13" s="2">
        <v>30</v>
      </c>
      <c r="BA13" s="2"/>
      <c r="BB13" s="2">
        <v>10</v>
      </c>
      <c r="BC13" s="5">
        <f>(C13+E13*10+F13+I13*5+K13+Q13*20+S13/0.35+R13+AA13*20+AK13+AC13/0.15+AO13*20+AP13*5+AU13*20+AV13*5+BB13*5)/13</f>
        <v>95.384615384615387</v>
      </c>
      <c r="BD13" s="5">
        <f>(B13+D13+G13+H13+J13+L13+M13+N13+O13+P13+T13+U13+V13+X13+Y13+Z13+AB13+AD13+AE13+AF13+AG13+AH13+AI13+AJ13+AL13+AM13+AQ13+AR13+AS13+AT13+AW13+BA13)/BD$1*100</f>
        <v>88.741721854304629</v>
      </c>
      <c r="BE13" s="2">
        <f>(W13*0.15+BC13*0.1+BD13*0.3+AN13*0.15+AX13*0.15+AY13*0.1+AZ13/30*5)</f>
        <v>89.585978094752917</v>
      </c>
      <c r="BF13" s="2" t="s">
        <v>57</v>
      </c>
    </row>
    <row r="14" spans="1:58">
      <c r="A14" s="18">
        <v>43281</v>
      </c>
      <c r="B14" s="2">
        <v>5</v>
      </c>
      <c r="C14" s="3">
        <v>100</v>
      </c>
      <c r="D14" s="2">
        <v>5</v>
      </c>
      <c r="E14" s="4">
        <v>10</v>
      </c>
      <c r="F14" s="3"/>
      <c r="G14" s="2">
        <v>2</v>
      </c>
      <c r="H14" s="2">
        <v>2</v>
      </c>
      <c r="I14" s="4">
        <v>17</v>
      </c>
      <c r="J14" s="2">
        <v>5</v>
      </c>
      <c r="K14" s="3">
        <v>100</v>
      </c>
      <c r="L14" s="2">
        <v>9</v>
      </c>
      <c r="M14" s="2">
        <v>4</v>
      </c>
      <c r="N14" s="2">
        <v>4</v>
      </c>
      <c r="O14" s="2">
        <v>10</v>
      </c>
      <c r="P14" s="2">
        <v>2</v>
      </c>
      <c r="Q14" s="4">
        <v>5</v>
      </c>
      <c r="R14" s="3">
        <v>60</v>
      </c>
      <c r="S14" s="4">
        <v>31</v>
      </c>
      <c r="T14" s="2">
        <v>6</v>
      </c>
      <c r="U14" s="2">
        <v>4</v>
      </c>
      <c r="V14" s="2">
        <v>3.5</v>
      </c>
      <c r="W14" s="2">
        <v>94</v>
      </c>
      <c r="X14" s="2">
        <v>3</v>
      </c>
      <c r="Y14" s="2">
        <v>8</v>
      </c>
      <c r="Z14" s="2">
        <v>4</v>
      </c>
      <c r="AA14" s="4">
        <v>5</v>
      </c>
      <c r="AB14" s="2">
        <v>4</v>
      </c>
      <c r="AC14" s="4"/>
      <c r="AD14" s="2">
        <v>10</v>
      </c>
      <c r="AE14" s="2">
        <v>2</v>
      </c>
      <c r="AF14" s="2">
        <v>4</v>
      </c>
      <c r="AG14" s="2">
        <v>4</v>
      </c>
      <c r="AH14" s="2"/>
      <c r="AI14" s="2">
        <v>8</v>
      </c>
      <c r="AJ14" s="2"/>
      <c r="AK14" s="17">
        <v>100</v>
      </c>
      <c r="AL14" s="2">
        <v>2</v>
      </c>
      <c r="AM14" s="2">
        <v>2</v>
      </c>
      <c r="AN14" s="2">
        <v>90</v>
      </c>
      <c r="AO14" s="4">
        <v>5</v>
      </c>
      <c r="AP14" s="4">
        <v>17.5</v>
      </c>
      <c r="AQ14" s="2">
        <v>6</v>
      </c>
      <c r="AR14" s="2">
        <v>2</v>
      </c>
      <c r="AS14" s="2">
        <v>2</v>
      </c>
      <c r="AT14" s="2">
        <v>2</v>
      </c>
      <c r="AU14" s="4">
        <v>5</v>
      </c>
      <c r="AV14" s="4">
        <v>20</v>
      </c>
      <c r="AW14" s="2">
        <v>10</v>
      </c>
      <c r="AX14" s="2">
        <v>78.599999999999994</v>
      </c>
      <c r="AY14" s="2">
        <v>93</v>
      </c>
      <c r="AZ14" s="2">
        <v>30</v>
      </c>
      <c r="BA14" s="2"/>
      <c r="BB14" s="2">
        <v>10</v>
      </c>
      <c r="BC14" s="5">
        <f>(C14+E14*10+F14+I14*5+K14+Q14*20+S14/0.35+R14+AA14*20+AK14+AC14/0.15+AO14*20+AP14*5+AU14*20+AV14*5+BB14*5)/13</f>
        <v>97.77472527472527</v>
      </c>
      <c r="BD14" s="5">
        <f>(B14+D14+G14+H14+J14+L14+M14+N14+O14+P14+T14+U14+V14+X14+Y14+Z14+AB14+AD14+AE14+AF14+AG14+AH14+AI14+AJ14+AL14+AM14+AQ14+AR14+AS14+AT14+AW14+BA14)/BD$1*100</f>
        <v>89.072847682119203</v>
      </c>
      <c r="BE14" s="2">
        <f>(W14*0.15+BC14*0.1+BD14*0.3+AN14*0.15+AX14*0.15+AY14*0.1+AZ14/30*5)</f>
        <v>90.189326832108279</v>
      </c>
      <c r="BF14" s="2" t="s">
        <v>57</v>
      </c>
    </row>
    <row r="15" spans="1:58">
      <c r="A15" s="18">
        <v>51191</v>
      </c>
      <c r="B15" s="2">
        <v>5</v>
      </c>
      <c r="C15" s="3">
        <v>100</v>
      </c>
      <c r="D15" s="2">
        <v>8</v>
      </c>
      <c r="E15" s="4">
        <v>10</v>
      </c>
      <c r="F15" s="3">
        <v>80</v>
      </c>
      <c r="G15" s="2">
        <v>2</v>
      </c>
      <c r="H15" s="2">
        <v>2</v>
      </c>
      <c r="I15" s="4">
        <v>20</v>
      </c>
      <c r="J15" s="2">
        <v>2.5</v>
      </c>
      <c r="K15" s="3">
        <v>100</v>
      </c>
      <c r="L15" s="2">
        <v>10</v>
      </c>
      <c r="M15" s="2">
        <v>4</v>
      </c>
      <c r="N15" s="2">
        <v>4</v>
      </c>
      <c r="O15" s="2">
        <v>10</v>
      </c>
      <c r="P15" s="2">
        <v>2</v>
      </c>
      <c r="Q15" s="4">
        <v>5</v>
      </c>
      <c r="R15" s="3"/>
      <c r="S15" s="4">
        <v>31</v>
      </c>
      <c r="T15" s="2">
        <v>7</v>
      </c>
      <c r="U15" s="2">
        <v>4</v>
      </c>
      <c r="V15" s="2">
        <v>4</v>
      </c>
      <c r="W15" s="2">
        <v>99</v>
      </c>
      <c r="X15" s="2">
        <v>4</v>
      </c>
      <c r="Y15" s="2">
        <v>10</v>
      </c>
      <c r="Z15" s="2">
        <v>4</v>
      </c>
      <c r="AA15" s="4">
        <v>5</v>
      </c>
      <c r="AB15" s="2">
        <v>4</v>
      </c>
      <c r="AC15" s="4"/>
      <c r="AD15" s="2">
        <v>10</v>
      </c>
      <c r="AE15" s="2">
        <v>2</v>
      </c>
      <c r="AF15" s="2">
        <v>4</v>
      </c>
      <c r="AG15" s="2">
        <v>4</v>
      </c>
      <c r="AH15" s="2">
        <v>2</v>
      </c>
      <c r="AI15" s="2">
        <v>8</v>
      </c>
      <c r="AJ15" s="2">
        <v>2</v>
      </c>
      <c r="AK15" s="17">
        <v>80</v>
      </c>
      <c r="AL15" s="2">
        <v>2</v>
      </c>
      <c r="AM15" s="2">
        <v>2</v>
      </c>
      <c r="AN15" s="2">
        <v>92</v>
      </c>
      <c r="AO15" s="4">
        <v>5</v>
      </c>
      <c r="AP15" s="4">
        <v>20</v>
      </c>
      <c r="AQ15" s="2">
        <v>10</v>
      </c>
      <c r="AR15" s="2">
        <v>2</v>
      </c>
      <c r="AS15" s="2">
        <v>2</v>
      </c>
      <c r="AT15" s="2">
        <v>2</v>
      </c>
      <c r="AU15" s="4">
        <v>5</v>
      </c>
      <c r="AV15" s="4">
        <v>20</v>
      </c>
      <c r="AW15" s="2">
        <v>10</v>
      </c>
      <c r="AX15" s="2">
        <v>94.2</v>
      </c>
      <c r="AY15" s="2">
        <v>80</v>
      </c>
      <c r="AZ15" s="2">
        <v>28</v>
      </c>
      <c r="BA15" s="2"/>
      <c r="BB15" s="2">
        <v>10</v>
      </c>
      <c r="BC15" s="5">
        <f>(C15+E15*10+F15+I15*5+K15+Q15*20+S15/0.35+R15+AA15*20+AK15+AC15/0.15+AO15*20+AP15*5+AU15*20+AV15*5+BB15*5)/13</f>
        <v>99.890109890109883</v>
      </c>
      <c r="BD15" s="5">
        <f>(B15+D15+G15+H15+J15+L15+M15+N15+O15+P15+T15+U15+V15+X15+Y15+Z15+AB15+AD15+AE15+AF15+AG15+AH15+AI15+AJ15+AL15+AM15+AQ15+AR15+AS15+AT15+AW15+BA15)/BD$1*100</f>
        <v>98.344370860927157</v>
      </c>
      <c r="BE15" s="2">
        <f>(W15*0.15+BC15*0.1+BD15*0.3+AN15*0.15+AX15*0.15+AY15*0.1+AZ15/30*5)</f>
        <v>94.938988913955797</v>
      </c>
      <c r="BF15" s="2" t="s">
        <v>57</v>
      </c>
    </row>
    <row r="16" spans="1:58">
      <c r="A16" s="16">
        <v>53192</v>
      </c>
      <c r="B16" s="2">
        <v>5</v>
      </c>
      <c r="C16" s="3">
        <v>100</v>
      </c>
      <c r="D16" s="2">
        <v>3.5</v>
      </c>
      <c r="E16" s="4">
        <v>10</v>
      </c>
      <c r="F16" s="3">
        <v>80</v>
      </c>
      <c r="G16" s="2">
        <v>2</v>
      </c>
      <c r="H16" s="2">
        <v>2</v>
      </c>
      <c r="I16" s="4">
        <v>17</v>
      </c>
      <c r="J16" s="2">
        <v>5</v>
      </c>
      <c r="K16" s="3">
        <v>100</v>
      </c>
      <c r="L16" s="2">
        <v>9.5</v>
      </c>
      <c r="M16" s="2">
        <v>4</v>
      </c>
      <c r="N16" s="2">
        <v>4</v>
      </c>
      <c r="O16" s="2">
        <v>7</v>
      </c>
      <c r="P16" s="2">
        <v>2</v>
      </c>
      <c r="Q16" s="4">
        <v>5</v>
      </c>
      <c r="R16" s="3"/>
      <c r="S16" s="4">
        <v>30</v>
      </c>
      <c r="T16" s="2">
        <v>8</v>
      </c>
      <c r="U16" s="2">
        <v>4</v>
      </c>
      <c r="V16" s="2">
        <v>4</v>
      </c>
      <c r="W16" s="2">
        <v>99</v>
      </c>
      <c r="X16" s="2">
        <v>2</v>
      </c>
      <c r="Y16" s="2">
        <v>8</v>
      </c>
      <c r="Z16" s="2">
        <v>4</v>
      </c>
      <c r="AA16" s="4">
        <v>5</v>
      </c>
      <c r="AB16" s="2">
        <v>4</v>
      </c>
      <c r="AC16" s="4"/>
      <c r="AD16" s="2">
        <v>7</v>
      </c>
      <c r="AE16" s="2">
        <v>2</v>
      </c>
      <c r="AF16" s="2">
        <v>4</v>
      </c>
      <c r="AG16" s="2"/>
      <c r="AH16" s="2">
        <v>2</v>
      </c>
      <c r="AI16" s="2">
        <v>2</v>
      </c>
      <c r="AJ16" s="2">
        <v>2</v>
      </c>
      <c r="AK16" s="17">
        <v>80</v>
      </c>
      <c r="AL16" s="2">
        <v>2</v>
      </c>
      <c r="AM16" s="2">
        <v>2</v>
      </c>
      <c r="AN16" s="2">
        <v>60</v>
      </c>
      <c r="AO16" s="4">
        <v>5</v>
      </c>
      <c r="AP16" s="4">
        <v>18</v>
      </c>
      <c r="AQ16" s="2">
        <v>8</v>
      </c>
      <c r="AR16" s="2">
        <v>2</v>
      </c>
      <c r="AS16" s="2">
        <v>1.5</v>
      </c>
      <c r="AT16" s="2">
        <v>2</v>
      </c>
      <c r="AU16" s="4">
        <v>5</v>
      </c>
      <c r="AV16" s="4">
        <v>20</v>
      </c>
      <c r="AW16" s="2">
        <v>10</v>
      </c>
      <c r="AX16" s="2">
        <v>92.4</v>
      </c>
      <c r="AY16" s="2">
        <v>51</v>
      </c>
      <c r="AZ16" s="2">
        <v>30</v>
      </c>
      <c r="BA16" s="2"/>
      <c r="BB16" s="2">
        <v>10</v>
      </c>
      <c r="BC16" s="5">
        <f>(C16+E16*10+F16+I16*5+K16+Q16*20+S16/0.35+R16+AA16*20+AK16+AC16/0.15+AO16*20+AP16*5+AU16*20+AV16*5+BB16*5)/13</f>
        <v>97.747252747252759</v>
      </c>
      <c r="BD16" s="5">
        <f>(B16+D16+G16+H16+J16+L16+M16+N16+O16+P16+T16+U16+V16+X16+Y16+Z16+AB16+AD16+AE16+AF16+AG16+AH16+AI16+AJ16+AL16+AM16+AQ16+AR16+AS16+AT16+AW16+BA16)/BD$1*100</f>
        <v>82.450331125827816</v>
      </c>
      <c r="BE16" s="2">
        <f>(W16*0.15+BC16*0.1+BD16*0.3+AN16*0.15+AX16*0.15+AY16*0.1+AZ16/30*5)</f>
        <v>82.319824612473624</v>
      </c>
      <c r="BF16" s="2" t="s">
        <v>58</v>
      </c>
    </row>
    <row r="17" spans="1:58">
      <c r="A17" s="18">
        <v>56133</v>
      </c>
      <c r="B17" s="2">
        <v>5</v>
      </c>
      <c r="C17" s="3">
        <v>100</v>
      </c>
      <c r="D17" s="2">
        <v>10</v>
      </c>
      <c r="E17" s="4">
        <v>10</v>
      </c>
      <c r="F17" s="3">
        <v>80</v>
      </c>
      <c r="G17" s="2">
        <v>2</v>
      </c>
      <c r="H17" s="2">
        <v>2</v>
      </c>
      <c r="I17" s="4">
        <v>20</v>
      </c>
      <c r="J17" s="2">
        <v>5</v>
      </c>
      <c r="K17" s="3">
        <v>100</v>
      </c>
      <c r="L17" s="2">
        <v>10</v>
      </c>
      <c r="M17" s="2">
        <v>4</v>
      </c>
      <c r="N17" s="2">
        <v>4</v>
      </c>
      <c r="O17" s="2">
        <v>10</v>
      </c>
      <c r="P17" s="2">
        <v>2</v>
      </c>
      <c r="Q17" s="4">
        <v>5</v>
      </c>
      <c r="R17" s="3"/>
      <c r="S17" s="4">
        <v>35</v>
      </c>
      <c r="T17" s="2">
        <v>8</v>
      </c>
      <c r="U17" s="2">
        <v>4</v>
      </c>
      <c r="V17" s="2">
        <v>4</v>
      </c>
      <c r="W17" s="2">
        <v>102</v>
      </c>
      <c r="X17" s="2">
        <v>4</v>
      </c>
      <c r="Y17" s="2">
        <v>10</v>
      </c>
      <c r="Z17" s="2">
        <v>4</v>
      </c>
      <c r="AA17" s="4">
        <v>5</v>
      </c>
      <c r="AB17" s="2">
        <v>4</v>
      </c>
      <c r="AC17" s="4"/>
      <c r="AD17" s="2">
        <v>10</v>
      </c>
      <c r="AE17" s="2">
        <v>2</v>
      </c>
      <c r="AF17" s="2">
        <v>4</v>
      </c>
      <c r="AG17" s="2">
        <v>4</v>
      </c>
      <c r="AH17" s="2">
        <v>2</v>
      </c>
      <c r="AI17" s="2">
        <v>8</v>
      </c>
      <c r="AJ17" s="2">
        <v>2</v>
      </c>
      <c r="AK17" s="17">
        <v>100</v>
      </c>
      <c r="AL17" s="2">
        <v>2</v>
      </c>
      <c r="AM17" s="2">
        <v>2</v>
      </c>
      <c r="AN17" s="2">
        <v>93</v>
      </c>
      <c r="AO17" s="4">
        <v>5</v>
      </c>
      <c r="AP17" s="4">
        <v>20</v>
      </c>
      <c r="AQ17" s="2">
        <v>10</v>
      </c>
      <c r="AR17" s="2">
        <v>2</v>
      </c>
      <c r="AS17" s="2">
        <v>2</v>
      </c>
      <c r="AT17" s="2">
        <v>2</v>
      </c>
      <c r="AU17" s="4">
        <v>5</v>
      </c>
      <c r="AV17" s="4">
        <v>20</v>
      </c>
      <c r="AW17" s="2">
        <v>10</v>
      </c>
      <c r="AX17" s="2">
        <v>82.5</v>
      </c>
      <c r="AY17" s="2">
        <v>100</v>
      </c>
      <c r="AZ17" s="2">
        <v>30</v>
      </c>
      <c r="BA17" s="2"/>
      <c r="BB17" s="2">
        <v>10</v>
      </c>
      <c r="BC17" s="5">
        <f>(C17+E17*10+F17+I17*5+K17+Q17*20+S17/0.35+R17+AA17*20+AK17+AC17/0.15+AO17*20+AP17*5+AU17*20+AV17*5+BB17*5)/13</f>
        <v>102.30769230769231</v>
      </c>
      <c r="BD17" s="5">
        <f>(B17+D17+G17+H17+J17+L17+M17+N17+O17+P17+T17+U17+V17+X17+Y17+Z17+AB17+AD17+AE17+AF17+AG17+AH17+AI17+AJ17+AL17+AM17+AQ17+AR17+AS17+AT17+AW17+BA17)/BD$1*100</f>
        <v>101.98675496688743</v>
      </c>
      <c r="BE17" s="2">
        <f>(W17*0.15+BC17*0.1+BD17*0.3+AN17*0.15+AX17*0.15+AY17*0.1+AZ17/30*5)</f>
        <v>97.451795720835463</v>
      </c>
      <c r="BF17" s="2" t="s">
        <v>57</v>
      </c>
    </row>
    <row r="18" spans="1:58">
      <c r="A18" s="16">
        <v>66091</v>
      </c>
      <c r="B18" s="2">
        <v>5</v>
      </c>
      <c r="C18" s="3">
        <v>80</v>
      </c>
      <c r="D18" s="2">
        <v>4</v>
      </c>
      <c r="E18" s="4">
        <v>10</v>
      </c>
      <c r="F18" s="3">
        <v>100</v>
      </c>
      <c r="G18" s="2">
        <v>2</v>
      </c>
      <c r="H18" s="2">
        <v>2</v>
      </c>
      <c r="I18" s="4">
        <v>18</v>
      </c>
      <c r="J18" s="2">
        <v>5</v>
      </c>
      <c r="K18" s="3"/>
      <c r="L18" s="2">
        <v>9</v>
      </c>
      <c r="M18" s="2">
        <v>4</v>
      </c>
      <c r="N18" s="2">
        <v>4</v>
      </c>
      <c r="O18" s="2"/>
      <c r="P18" s="2">
        <v>2</v>
      </c>
      <c r="Q18" s="4">
        <v>5</v>
      </c>
      <c r="R18" s="3">
        <v>80</v>
      </c>
      <c r="S18" s="4">
        <v>31</v>
      </c>
      <c r="T18" s="2">
        <v>8</v>
      </c>
      <c r="U18" s="2">
        <v>4</v>
      </c>
      <c r="V18" s="2">
        <v>4</v>
      </c>
      <c r="W18" s="2">
        <v>101</v>
      </c>
      <c r="X18" s="2">
        <v>4</v>
      </c>
      <c r="Y18" s="2">
        <v>8</v>
      </c>
      <c r="Z18" s="2">
        <v>4</v>
      </c>
      <c r="AA18" s="4">
        <v>5</v>
      </c>
      <c r="AB18" s="2">
        <v>4</v>
      </c>
      <c r="AC18" s="4"/>
      <c r="AD18" s="2">
        <v>10</v>
      </c>
      <c r="AE18" s="2"/>
      <c r="AF18" s="2"/>
      <c r="AG18" s="2">
        <v>4</v>
      </c>
      <c r="AH18" s="2">
        <v>2</v>
      </c>
      <c r="AI18" s="2">
        <v>8</v>
      </c>
      <c r="AJ18" s="2">
        <v>2</v>
      </c>
      <c r="AK18" s="17">
        <v>60</v>
      </c>
      <c r="AL18" s="2">
        <v>2</v>
      </c>
      <c r="AM18" s="2">
        <v>2</v>
      </c>
      <c r="AN18" s="2">
        <v>94.5</v>
      </c>
      <c r="AO18" s="4">
        <v>5</v>
      </c>
      <c r="AP18" s="4">
        <v>17.5</v>
      </c>
      <c r="AQ18" s="2"/>
      <c r="AR18" s="2"/>
      <c r="AS18" s="2"/>
      <c r="AT18" s="2"/>
      <c r="AU18" s="4">
        <v>5</v>
      </c>
      <c r="AV18" s="4">
        <v>16</v>
      </c>
      <c r="AW18" s="2">
        <v>10</v>
      </c>
      <c r="AX18" s="2">
        <v>67.400000000000006</v>
      </c>
      <c r="AY18" s="2">
        <v>98</v>
      </c>
      <c r="AZ18" s="2">
        <v>30</v>
      </c>
      <c r="BA18" s="2"/>
      <c r="BB18" s="2">
        <v>10</v>
      </c>
      <c r="BC18" s="5">
        <f>(C18+E18*10+F18+I18*5+K18+Q18*20+S18/0.35+R18+AA18*20+AK18+AC18/0.15+AO18*20+AP18*5+AU18*20+AV18*5+BB18*5)/13</f>
        <v>93.54395604395603</v>
      </c>
      <c r="BD18" s="5">
        <f>(B18+D18+G18+H18+J18+L18+M18+N18+O18+P18+T18+U18+V18+X18+Y18+Z18+AB18+AD18+AE18+AF18+AG18+AH18+AI18+AJ18+AL18+AM18+AQ18+AR18+AS18+AT18+AW18+BA18)/BD$1*100</f>
        <v>74.83443708609272</v>
      </c>
      <c r="BE18" s="2">
        <f>(W18*0.15+BC18*0.1+BD18*0.3+AN18*0.15+AX18*0.15+AY18*0.1+AZ18/30*5)</f>
        <v>86.039726730223421</v>
      </c>
      <c r="BF18" s="2" t="s">
        <v>58</v>
      </c>
    </row>
    <row r="19" spans="1:58">
      <c r="A19" s="18">
        <v>67618</v>
      </c>
      <c r="B19" s="2">
        <v>5</v>
      </c>
      <c r="C19" s="3"/>
      <c r="D19" s="2">
        <v>3.5</v>
      </c>
      <c r="E19" s="4">
        <v>10</v>
      </c>
      <c r="F19" s="3">
        <v>80</v>
      </c>
      <c r="G19" s="2">
        <v>2</v>
      </c>
      <c r="H19" s="2">
        <v>2</v>
      </c>
      <c r="I19" s="4"/>
      <c r="J19" s="2"/>
      <c r="K19" s="3">
        <v>80</v>
      </c>
      <c r="L19" s="2">
        <v>8.5</v>
      </c>
      <c r="M19" s="2">
        <v>4</v>
      </c>
      <c r="N19" s="2">
        <v>4</v>
      </c>
      <c r="O19" s="2">
        <v>10</v>
      </c>
      <c r="P19" s="2">
        <v>2</v>
      </c>
      <c r="Q19" s="4">
        <v>5</v>
      </c>
      <c r="R19" s="3">
        <v>100</v>
      </c>
      <c r="S19" s="4">
        <v>30</v>
      </c>
      <c r="T19" s="2">
        <v>8</v>
      </c>
      <c r="U19" s="2">
        <v>4</v>
      </c>
      <c r="V19" s="2">
        <v>4</v>
      </c>
      <c r="W19" s="2">
        <v>91</v>
      </c>
      <c r="X19" s="2">
        <v>4</v>
      </c>
      <c r="Y19" s="2">
        <v>10</v>
      </c>
      <c r="Z19" s="2">
        <v>4</v>
      </c>
      <c r="AA19" s="4">
        <v>5</v>
      </c>
      <c r="AB19" s="2">
        <v>4</v>
      </c>
      <c r="AC19" s="4">
        <v>14</v>
      </c>
      <c r="AD19" s="2">
        <v>6.5</v>
      </c>
      <c r="AE19" s="2">
        <v>2</v>
      </c>
      <c r="AF19" s="2">
        <v>4</v>
      </c>
      <c r="AG19" s="2">
        <v>4</v>
      </c>
      <c r="AH19" s="2">
        <v>2</v>
      </c>
      <c r="AI19" s="2">
        <v>6</v>
      </c>
      <c r="AJ19" s="2">
        <v>2</v>
      </c>
      <c r="AK19" s="17">
        <v>100</v>
      </c>
      <c r="AL19" s="2">
        <v>2</v>
      </c>
      <c r="AM19" s="2">
        <v>2</v>
      </c>
      <c r="AN19" s="2">
        <v>81.5</v>
      </c>
      <c r="AO19" s="4">
        <v>5</v>
      </c>
      <c r="AP19" s="4">
        <v>19</v>
      </c>
      <c r="AQ19" s="2">
        <v>9.5</v>
      </c>
      <c r="AR19" s="2">
        <v>2</v>
      </c>
      <c r="AS19" s="2">
        <v>2</v>
      </c>
      <c r="AT19" s="2">
        <v>2</v>
      </c>
      <c r="AU19" s="4">
        <v>5</v>
      </c>
      <c r="AV19" s="4">
        <v>19</v>
      </c>
      <c r="AW19" s="2">
        <v>10</v>
      </c>
      <c r="AX19" s="2">
        <v>87.7</v>
      </c>
      <c r="AY19" s="2">
        <v>91</v>
      </c>
      <c r="AZ19" s="2">
        <v>27</v>
      </c>
      <c r="BA19" s="2">
        <v>6</v>
      </c>
      <c r="BB19" s="2">
        <v>10</v>
      </c>
      <c r="BC19" s="5">
        <f>(C19+E19*10+F19+I19*5+K19+Q19*20+S19/0.35+R19+AA19*20+AK19+AC19/0.15+AO19*20+AP19*5+AU19*20+AV19*5+BB19*5)/13</f>
        <v>98.388278388278408</v>
      </c>
      <c r="BD19" s="5">
        <f>(B19+D19+G19+H19+J19+L19+M19+N19+O19+P19+T19+U19+V19+X19+Y19+Z19+AB19+AD19+AE19+AF19+AG19+AH19+AI19+AJ19+AL19+AM19+AQ19+AR19+AS19+AT19+AW19+BA19)/BD$1*100</f>
        <v>93.377483443708613</v>
      </c>
      <c r="BE19" s="2">
        <f>(W19*0.15+BC19*0.1+BD19*0.3+AN19*0.15+AX19*0.15+AY19*0.1+AZ19/30*5)</f>
        <v>90.482072871940417</v>
      </c>
      <c r="BF19" s="2" t="s">
        <v>57</v>
      </c>
    </row>
    <row r="20" spans="1:58">
      <c r="A20" s="18">
        <v>79335</v>
      </c>
      <c r="B20" s="2">
        <v>5</v>
      </c>
      <c r="C20" s="3">
        <v>100</v>
      </c>
      <c r="D20" s="2">
        <v>10</v>
      </c>
      <c r="E20" s="4"/>
      <c r="F20" s="3">
        <v>100</v>
      </c>
      <c r="G20" s="2">
        <v>2</v>
      </c>
      <c r="H20" s="2">
        <v>2</v>
      </c>
      <c r="I20" s="4">
        <v>17</v>
      </c>
      <c r="J20" s="2">
        <v>2.5</v>
      </c>
      <c r="K20" s="3">
        <v>100</v>
      </c>
      <c r="L20" s="2">
        <v>9.5</v>
      </c>
      <c r="M20" s="2">
        <v>4</v>
      </c>
      <c r="N20" s="2">
        <v>4</v>
      </c>
      <c r="O20" s="2">
        <v>8</v>
      </c>
      <c r="P20" s="2">
        <v>2</v>
      </c>
      <c r="Q20" s="4">
        <v>5</v>
      </c>
      <c r="R20" s="3">
        <v>83</v>
      </c>
      <c r="S20" s="4">
        <v>25</v>
      </c>
      <c r="T20" s="2">
        <v>8.5</v>
      </c>
      <c r="U20" s="2">
        <v>4</v>
      </c>
      <c r="V20" s="2">
        <v>4</v>
      </c>
      <c r="W20" s="2">
        <v>101</v>
      </c>
      <c r="X20" s="2">
        <v>4</v>
      </c>
      <c r="Y20" s="2">
        <v>8</v>
      </c>
      <c r="Z20" s="2">
        <v>4</v>
      </c>
      <c r="AA20" s="4">
        <v>5</v>
      </c>
      <c r="AB20" s="2">
        <v>4</v>
      </c>
      <c r="AC20" s="4">
        <v>15</v>
      </c>
      <c r="AD20" s="2">
        <v>7</v>
      </c>
      <c r="AE20" s="2">
        <v>2</v>
      </c>
      <c r="AF20" s="2">
        <v>4</v>
      </c>
      <c r="AG20" s="2">
        <v>4</v>
      </c>
      <c r="AH20" s="2"/>
      <c r="AI20" s="2">
        <v>5</v>
      </c>
      <c r="AJ20" s="2">
        <v>2</v>
      </c>
      <c r="AK20" s="17"/>
      <c r="AL20" s="2">
        <v>2</v>
      </c>
      <c r="AM20" s="2">
        <v>2</v>
      </c>
      <c r="AN20" s="2">
        <v>85.5</v>
      </c>
      <c r="AO20" s="4">
        <v>5</v>
      </c>
      <c r="AP20" s="4">
        <v>18</v>
      </c>
      <c r="AQ20" s="2">
        <v>8</v>
      </c>
      <c r="AR20" s="2">
        <v>2</v>
      </c>
      <c r="AS20" s="2">
        <v>1</v>
      </c>
      <c r="AT20" s="2">
        <v>2</v>
      </c>
      <c r="AU20" s="4">
        <v>5</v>
      </c>
      <c r="AV20" s="4">
        <v>16</v>
      </c>
      <c r="AW20" s="2">
        <v>10</v>
      </c>
      <c r="AX20" s="2">
        <v>85</v>
      </c>
      <c r="AY20" s="2">
        <v>99</v>
      </c>
      <c r="AZ20" s="2">
        <v>30</v>
      </c>
      <c r="BA20" s="2">
        <v>9</v>
      </c>
      <c r="BB20" s="2">
        <v>10</v>
      </c>
      <c r="BC20" s="5">
        <f>(C20+E20*10+F20+I20*5+K20+Q20*20+S20/0.35+R20+AA20*20+AK20+AC20/0.15+AO20*20+AP20*5+AU20*20+AV20*5+BB20*5)/13</f>
        <v>96.87912087912089</v>
      </c>
      <c r="BD20" s="5">
        <f>(B20+D20+G20+H20+J20+L20+M20+N20+O20+P20+T20+U20+V20+X20+Y20+Z20+AB20+AD20+AE20+AF20+AG20+AH20+AI20+AJ20+AL20+AM20+AQ20+AR20+AS20+AT20+AW20+BA20)/BD$1*100</f>
        <v>96.357615894039739</v>
      </c>
      <c r="BE20" s="2">
        <f>(W20*0.15+BC20*0.1+BD20*0.3+AN20*0.15+AX20*0.15+AY20*0.1+AZ20/30*5)</f>
        <v>94.220196856124019</v>
      </c>
      <c r="BF20" s="2" t="s">
        <v>57</v>
      </c>
    </row>
    <row r="21" spans="1:58">
      <c r="A21" s="16">
        <v>80433</v>
      </c>
      <c r="B21" s="2">
        <v>5</v>
      </c>
      <c r="C21" s="3"/>
      <c r="D21" s="2"/>
      <c r="E21" s="4">
        <v>10</v>
      </c>
      <c r="F21" s="3">
        <v>80</v>
      </c>
      <c r="G21" s="2">
        <v>2</v>
      </c>
      <c r="H21" s="2">
        <v>2</v>
      </c>
      <c r="I21" s="4">
        <v>19.5</v>
      </c>
      <c r="J21" s="2">
        <v>2.5</v>
      </c>
      <c r="K21" s="3">
        <v>67</v>
      </c>
      <c r="L21" s="2">
        <v>8</v>
      </c>
      <c r="M21" s="2">
        <v>4</v>
      </c>
      <c r="N21" s="2">
        <v>4</v>
      </c>
      <c r="O21" s="2">
        <v>10</v>
      </c>
      <c r="P21" s="2">
        <v>2</v>
      </c>
      <c r="Q21" s="4">
        <v>5</v>
      </c>
      <c r="R21" s="3">
        <v>80</v>
      </c>
      <c r="S21" s="4">
        <v>26</v>
      </c>
      <c r="T21" s="2">
        <v>8</v>
      </c>
      <c r="U21" s="2">
        <v>4</v>
      </c>
      <c r="V21" s="2">
        <v>4</v>
      </c>
      <c r="W21" s="2">
        <v>70</v>
      </c>
      <c r="X21" s="2">
        <v>4</v>
      </c>
      <c r="Y21" s="2">
        <v>9</v>
      </c>
      <c r="Z21" s="2">
        <v>4</v>
      </c>
      <c r="AA21" s="4">
        <v>5</v>
      </c>
      <c r="AB21" s="2">
        <v>4</v>
      </c>
      <c r="AC21" s="4">
        <v>13</v>
      </c>
      <c r="AD21" s="2">
        <v>7</v>
      </c>
      <c r="AE21" s="2">
        <v>2</v>
      </c>
      <c r="AF21" s="2">
        <v>4</v>
      </c>
      <c r="AG21" s="2">
        <v>4</v>
      </c>
      <c r="AH21" s="2">
        <v>2</v>
      </c>
      <c r="AI21" s="2">
        <v>8</v>
      </c>
      <c r="AJ21" s="2">
        <v>2</v>
      </c>
      <c r="AK21" s="17">
        <v>80</v>
      </c>
      <c r="AL21" s="2">
        <v>2</v>
      </c>
      <c r="AM21" s="2">
        <v>2</v>
      </c>
      <c r="AN21" s="2">
        <v>76</v>
      </c>
      <c r="AO21" s="4">
        <v>5</v>
      </c>
      <c r="AP21" s="4">
        <v>18</v>
      </c>
      <c r="AQ21" s="2">
        <v>8</v>
      </c>
      <c r="AR21" s="2">
        <v>2</v>
      </c>
      <c r="AS21" s="2">
        <v>2</v>
      </c>
      <c r="AT21" s="2">
        <v>2</v>
      </c>
      <c r="AU21" s="4">
        <v>5</v>
      </c>
      <c r="AV21" s="4"/>
      <c r="AW21" s="2">
        <v>10</v>
      </c>
      <c r="AX21" s="2">
        <v>86.3</v>
      </c>
      <c r="AY21" s="2">
        <v>84</v>
      </c>
      <c r="AZ21" s="2">
        <v>30</v>
      </c>
      <c r="BA21" s="2">
        <v>7</v>
      </c>
      <c r="BB21" s="2">
        <v>10</v>
      </c>
      <c r="BC21" s="5">
        <f>(C21+E21*10+F21+I21*5+K21+Q21*20+S21/0.35+R21+AA21*20+AK21+AC21/0.15+AO21*20+AP21*5+AU21*20+AV21*5+BB21*5)/13</f>
        <v>92.727106227106233</v>
      </c>
      <c r="BD21" s="5">
        <f>(B21+D21+G21+H21+J21+L21+M21+N21+O21+P21+T21+U21+V21+X21+Y21+Z21+AB21+AD21+AE21+AF21+AG21+AH21+AI21+AJ21+AL21+AM21+AQ21+AR21+AS21+AT21+AW21+BA21)/BD$1*100</f>
        <v>93.046357615894038</v>
      </c>
      <c r="BE21" s="2">
        <f>(W21*0.15+BC21*0.1+BD21*0.3+AN21*0.15+AX21*0.15+AY21*0.1+AZ21/30*5)</f>
        <v>85.431617907478838</v>
      </c>
      <c r="BF21" s="2" t="s">
        <v>58</v>
      </c>
    </row>
    <row r="22" spans="1:58">
      <c r="A22" s="18">
        <v>80526</v>
      </c>
      <c r="B22" s="2">
        <v>5</v>
      </c>
      <c r="C22" s="3">
        <v>100</v>
      </c>
      <c r="D22" s="2">
        <v>8</v>
      </c>
      <c r="E22" s="4">
        <v>10</v>
      </c>
      <c r="F22" s="3"/>
      <c r="G22" s="2"/>
      <c r="H22" s="2">
        <v>2</v>
      </c>
      <c r="I22" s="4"/>
      <c r="J22" s="2">
        <v>5</v>
      </c>
      <c r="K22" s="3">
        <v>100</v>
      </c>
      <c r="L22" s="2">
        <v>7</v>
      </c>
      <c r="M22" s="2">
        <v>4</v>
      </c>
      <c r="N22" s="2">
        <v>4</v>
      </c>
      <c r="O22" s="2">
        <v>10</v>
      </c>
      <c r="P22" s="2">
        <v>2</v>
      </c>
      <c r="Q22" s="4">
        <v>5</v>
      </c>
      <c r="R22" s="3">
        <v>80</v>
      </c>
      <c r="S22" s="4">
        <v>28</v>
      </c>
      <c r="T22" s="2">
        <v>5</v>
      </c>
      <c r="U22" s="2">
        <v>4</v>
      </c>
      <c r="V22" s="2">
        <v>4</v>
      </c>
      <c r="W22" s="2">
        <v>81</v>
      </c>
      <c r="X22" s="2">
        <v>4</v>
      </c>
      <c r="Y22" s="2">
        <v>9</v>
      </c>
      <c r="Z22" s="2">
        <v>4</v>
      </c>
      <c r="AA22" s="4">
        <v>5</v>
      </c>
      <c r="AB22" s="2">
        <v>4</v>
      </c>
      <c r="AC22" s="4">
        <v>12</v>
      </c>
      <c r="AD22" s="2">
        <v>8.5</v>
      </c>
      <c r="AE22" s="2">
        <v>2</v>
      </c>
      <c r="AF22" s="2">
        <v>4</v>
      </c>
      <c r="AG22" s="2">
        <v>4</v>
      </c>
      <c r="AH22" s="2">
        <v>2</v>
      </c>
      <c r="AI22" s="2">
        <v>8</v>
      </c>
      <c r="AJ22" s="2">
        <v>2</v>
      </c>
      <c r="AK22" s="17">
        <v>60</v>
      </c>
      <c r="AL22" s="2">
        <v>2</v>
      </c>
      <c r="AM22" s="2">
        <v>2</v>
      </c>
      <c r="AN22" s="2">
        <v>87</v>
      </c>
      <c r="AO22" s="4">
        <v>5</v>
      </c>
      <c r="AP22" s="4">
        <v>19</v>
      </c>
      <c r="AQ22" s="2">
        <v>7</v>
      </c>
      <c r="AR22" s="2">
        <v>2</v>
      </c>
      <c r="AS22" s="2">
        <v>2</v>
      </c>
      <c r="AT22" s="2">
        <v>2</v>
      </c>
      <c r="AU22" s="4">
        <v>5</v>
      </c>
      <c r="AV22" s="4">
        <v>15</v>
      </c>
      <c r="AW22" s="2">
        <v>10</v>
      </c>
      <c r="AX22" s="2">
        <v>66.2</v>
      </c>
      <c r="AY22" s="2">
        <v>69</v>
      </c>
      <c r="AZ22" s="2">
        <v>30</v>
      </c>
      <c r="BA22" s="2">
        <v>9.5</v>
      </c>
      <c r="BB22" s="2">
        <v>10</v>
      </c>
      <c r="BC22" s="5">
        <f>(C22+E22*10+F22+I22*5+K22+Q22*20+S22/0.35+R22+AA22*20+AK22+AC22/0.15+AO22*20+AP22*5+AU22*20+AV22*5+BB22*5)/13</f>
        <v>93.84615384615384</v>
      </c>
      <c r="BD22" s="5">
        <f>(B22+D22+G22+H22+J22+L22+M22+N22+O22+P22+T22+U22+V22+X22+Y22+Z22+AB22+AD22+AE22+AF22+AG22+AH22+AI22+AJ22+AL22+AM22+AQ22+AR22+AS22+AT22+AW22+BA22)/BD$1*100</f>
        <v>98.013245033112582</v>
      </c>
      <c r="BE22" s="2">
        <f>(W22*0.15+BC22*0.1+BD22*0.3+AN22*0.15+AX22*0.15+AY22*0.1+AZ22/30*5)</f>
        <v>85.818588894549151</v>
      </c>
      <c r="BF22" s="2" t="s">
        <v>58</v>
      </c>
    </row>
    <row r="23" spans="1:58">
      <c r="A23" s="16">
        <v>80962</v>
      </c>
      <c r="B23" s="2">
        <v>5</v>
      </c>
      <c r="C23" s="3">
        <v>100</v>
      </c>
      <c r="D23" s="2">
        <v>5</v>
      </c>
      <c r="E23" s="4">
        <v>10</v>
      </c>
      <c r="F23" s="3">
        <v>80</v>
      </c>
      <c r="G23" s="2">
        <v>2</v>
      </c>
      <c r="H23" s="2">
        <v>2</v>
      </c>
      <c r="I23" s="4">
        <v>18.5</v>
      </c>
      <c r="J23" s="2">
        <v>5</v>
      </c>
      <c r="K23" s="3">
        <v>60</v>
      </c>
      <c r="L23" s="2">
        <v>8.5</v>
      </c>
      <c r="M23" s="2">
        <v>4</v>
      </c>
      <c r="N23" s="2">
        <v>4</v>
      </c>
      <c r="O23" s="2">
        <v>10</v>
      </c>
      <c r="P23" s="2">
        <v>2</v>
      </c>
      <c r="Q23" s="4">
        <v>5</v>
      </c>
      <c r="R23" s="3"/>
      <c r="S23" s="4">
        <v>26</v>
      </c>
      <c r="T23" s="2">
        <v>7.5</v>
      </c>
      <c r="U23" s="2">
        <v>4</v>
      </c>
      <c r="V23" s="2">
        <v>4</v>
      </c>
      <c r="W23" s="2">
        <v>86</v>
      </c>
      <c r="X23" s="2">
        <v>4</v>
      </c>
      <c r="Y23" s="2">
        <v>8</v>
      </c>
      <c r="Z23" s="2">
        <v>4</v>
      </c>
      <c r="AA23" s="4">
        <v>5</v>
      </c>
      <c r="AB23" s="2">
        <v>4</v>
      </c>
      <c r="AC23" s="4">
        <v>13</v>
      </c>
      <c r="AD23" s="2"/>
      <c r="AE23" s="2">
        <v>2</v>
      </c>
      <c r="AF23" s="2"/>
      <c r="AG23" s="2">
        <v>4</v>
      </c>
      <c r="AH23" s="2">
        <v>2</v>
      </c>
      <c r="AI23" s="2">
        <v>8</v>
      </c>
      <c r="AJ23" s="2">
        <v>2</v>
      </c>
      <c r="AK23" s="17">
        <v>100</v>
      </c>
      <c r="AL23" s="2">
        <v>2</v>
      </c>
      <c r="AM23" s="2">
        <v>2</v>
      </c>
      <c r="AN23" s="2">
        <v>83</v>
      </c>
      <c r="AO23" s="4">
        <v>5</v>
      </c>
      <c r="AP23" s="4">
        <v>17.5</v>
      </c>
      <c r="AQ23" s="2">
        <v>8</v>
      </c>
      <c r="AR23" s="2">
        <v>2</v>
      </c>
      <c r="AS23" s="2">
        <v>2</v>
      </c>
      <c r="AT23" s="2">
        <v>2</v>
      </c>
      <c r="AU23" s="4">
        <v>5</v>
      </c>
      <c r="AV23" s="4"/>
      <c r="AW23" s="2">
        <v>10</v>
      </c>
      <c r="AX23" s="2">
        <v>89.3</v>
      </c>
      <c r="AY23" s="2">
        <v>75</v>
      </c>
      <c r="AZ23" s="2">
        <v>30</v>
      </c>
      <c r="BA23" s="2"/>
      <c r="BB23" s="2">
        <v>10</v>
      </c>
      <c r="BC23" s="5">
        <f>(C23+E23*10+F23+I23*5+K23+Q23*20+S23/0.35+R23+AA23*20+AK23+AC23/0.15+AO23*20+AP23*5+AU23*20+AV23*5+BB23*5)/13</f>
        <v>94.688644688644686</v>
      </c>
      <c r="BD23" s="5">
        <f>(B23+D23+G23+H23+J23+L23+M23+N23+O23+P23+T23+U23+V23+X23+Y23+Z23+AB23+AD23+AE23+AF23+AG23+AH23+AI23+AJ23+AL23+AM23+AQ23+AR23+AS23+AT23+AW23+BA23)/BD$1*100</f>
        <v>85.430463576158942</v>
      </c>
      <c r="BE23" s="2">
        <f>(W23*0.15+BC23*0.1+BD23*0.3+AN23*0.15+AX23*0.15+AY23*0.1+AZ23/30*5)</f>
        <v>86.34300354171215</v>
      </c>
      <c r="BF23" s="2" t="s">
        <v>58</v>
      </c>
    </row>
    <row r="24" spans="1:58">
      <c r="A24" s="16">
        <v>81050</v>
      </c>
      <c r="B24" s="2">
        <v>5</v>
      </c>
      <c r="C24" s="3">
        <v>100</v>
      </c>
      <c r="D24" s="2">
        <v>8.5</v>
      </c>
      <c r="E24" s="4">
        <v>10</v>
      </c>
      <c r="F24" s="3"/>
      <c r="G24" s="2">
        <v>2</v>
      </c>
      <c r="H24" s="2">
        <v>2</v>
      </c>
      <c r="I24" s="4"/>
      <c r="J24" s="2">
        <v>5</v>
      </c>
      <c r="K24" s="3">
        <v>80</v>
      </c>
      <c r="L24" s="2">
        <v>8.5</v>
      </c>
      <c r="M24" s="2">
        <v>4</v>
      </c>
      <c r="N24" s="2">
        <v>4</v>
      </c>
      <c r="O24" s="2">
        <v>10</v>
      </c>
      <c r="P24" s="2">
        <v>2</v>
      </c>
      <c r="Q24" s="4">
        <v>5</v>
      </c>
      <c r="R24" s="3">
        <v>80</v>
      </c>
      <c r="S24" s="4">
        <v>32</v>
      </c>
      <c r="T24" s="2">
        <v>9.5</v>
      </c>
      <c r="U24" s="2">
        <v>4</v>
      </c>
      <c r="V24" s="2">
        <v>4</v>
      </c>
      <c r="W24" s="2">
        <v>101</v>
      </c>
      <c r="X24" s="2">
        <v>4</v>
      </c>
      <c r="Y24" s="2">
        <v>8</v>
      </c>
      <c r="Z24" s="2">
        <v>4</v>
      </c>
      <c r="AA24" s="4">
        <v>5</v>
      </c>
      <c r="AB24" s="2">
        <v>4</v>
      </c>
      <c r="AC24" s="4">
        <v>14</v>
      </c>
      <c r="AD24" s="2">
        <v>10</v>
      </c>
      <c r="AE24" s="2">
        <v>2</v>
      </c>
      <c r="AF24" s="2">
        <v>4</v>
      </c>
      <c r="AG24" s="2">
        <v>4</v>
      </c>
      <c r="AH24" s="2">
        <v>2</v>
      </c>
      <c r="AI24" s="2">
        <v>6</v>
      </c>
      <c r="AJ24" s="2">
        <v>2</v>
      </c>
      <c r="AK24" s="17">
        <v>100</v>
      </c>
      <c r="AL24" s="2">
        <v>2</v>
      </c>
      <c r="AM24" s="2">
        <v>2</v>
      </c>
      <c r="AN24" s="2">
        <v>94.5</v>
      </c>
      <c r="AO24" s="4">
        <v>5</v>
      </c>
      <c r="AP24" s="4">
        <v>19</v>
      </c>
      <c r="AQ24" s="2"/>
      <c r="AR24" s="2">
        <v>2</v>
      </c>
      <c r="AS24" s="2">
        <v>2</v>
      </c>
      <c r="AT24" s="2">
        <v>2</v>
      </c>
      <c r="AU24" s="4">
        <v>5</v>
      </c>
      <c r="AV24" s="4">
        <v>18</v>
      </c>
      <c r="AW24" s="2">
        <v>5</v>
      </c>
      <c r="AX24" s="2">
        <v>75.599999999999994</v>
      </c>
      <c r="AY24" s="2">
        <v>85</v>
      </c>
      <c r="AZ24" s="2">
        <v>30</v>
      </c>
      <c r="BA24" s="2"/>
      <c r="BB24" s="2">
        <v>10</v>
      </c>
      <c r="BC24" s="5">
        <f>(C24+E24*10+F24+I24*5+K24+Q24*20+S24/0.35+R24+AA24*20+AK24+AC24/0.15+AO24*20+AP24*5+AU24*20+AV24*5+BB24*5)/13</f>
        <v>98.443223443223445</v>
      </c>
      <c r="BD24" s="5">
        <f>(B24+D24+G24+H24+J24+L24+M24+N24+O24+P24+T24+U24+V24+X24+Y24+Z24+AB24+AD24+AE24+AF24+AG24+AH24+AI24+AJ24+AL24+AM24+AQ24+AR24+AS24+AT24+AW24+BA24)/BD$1*100</f>
        <v>88.410596026490069</v>
      </c>
      <c r="BE24" s="2">
        <f>(W24*0.15+BC24*0.1+BD24*0.3+AN24*0.15+AX24*0.15+AY24*0.1+AZ24/30*5)</f>
        <v>90.532501152269361</v>
      </c>
      <c r="BF24" s="2" t="s">
        <v>57</v>
      </c>
    </row>
    <row r="25" spans="1:58">
      <c r="A25" s="16">
        <v>87000</v>
      </c>
      <c r="B25" s="2">
        <v>5</v>
      </c>
      <c r="C25" s="3">
        <v>100</v>
      </c>
      <c r="D25" s="2">
        <v>8</v>
      </c>
      <c r="E25" s="4">
        <v>10</v>
      </c>
      <c r="F25" s="3"/>
      <c r="G25" s="2">
        <v>2</v>
      </c>
      <c r="H25" s="2">
        <v>2</v>
      </c>
      <c r="I25" s="4">
        <v>20</v>
      </c>
      <c r="J25" s="2">
        <v>5</v>
      </c>
      <c r="K25" s="3">
        <v>100</v>
      </c>
      <c r="L25" s="2"/>
      <c r="M25" s="2">
        <v>2.5</v>
      </c>
      <c r="N25" s="2">
        <v>4</v>
      </c>
      <c r="O25" s="2">
        <v>10</v>
      </c>
      <c r="P25" s="2">
        <v>2</v>
      </c>
      <c r="Q25" s="4">
        <v>5</v>
      </c>
      <c r="R25" s="3">
        <v>80</v>
      </c>
      <c r="S25" s="4">
        <v>30</v>
      </c>
      <c r="T25" s="2"/>
      <c r="U25" s="2">
        <v>4</v>
      </c>
      <c r="V25" s="2">
        <v>4</v>
      </c>
      <c r="W25" s="2">
        <v>98</v>
      </c>
      <c r="X25" s="2"/>
      <c r="Y25" s="2"/>
      <c r="Z25" s="2"/>
      <c r="AA25" s="4">
        <v>5</v>
      </c>
      <c r="AB25" s="2">
        <v>4</v>
      </c>
      <c r="AC25" s="4">
        <v>12</v>
      </c>
      <c r="AD25" s="2">
        <v>7</v>
      </c>
      <c r="AE25" s="2"/>
      <c r="AF25" s="2"/>
      <c r="AG25" s="2">
        <v>4</v>
      </c>
      <c r="AH25" s="2"/>
      <c r="AI25" s="2">
        <v>6</v>
      </c>
      <c r="AJ25" s="2">
        <v>2</v>
      </c>
      <c r="AK25" s="17">
        <v>60</v>
      </c>
      <c r="AL25" s="2">
        <v>2</v>
      </c>
      <c r="AM25" s="2">
        <v>2</v>
      </c>
      <c r="AN25" s="2">
        <v>83</v>
      </c>
      <c r="AO25" s="4">
        <v>5</v>
      </c>
      <c r="AP25" s="4">
        <v>20</v>
      </c>
      <c r="AQ25" s="2"/>
      <c r="AR25" s="2">
        <v>2</v>
      </c>
      <c r="AS25" s="2">
        <v>2</v>
      </c>
      <c r="AT25" s="2"/>
      <c r="AU25" s="4">
        <v>5</v>
      </c>
      <c r="AV25" s="4"/>
      <c r="AW25" s="2">
        <v>5</v>
      </c>
      <c r="AX25" s="2">
        <v>66.2</v>
      </c>
      <c r="AY25" s="2">
        <v>70</v>
      </c>
      <c r="AZ25" s="2">
        <v>27</v>
      </c>
      <c r="BA25" s="2"/>
      <c r="BB25" s="2"/>
      <c r="BC25" s="5">
        <f>(C25+E25*10+F25+I25*5+K25+Q25*20+S25/0.35+R25+AA25*20+AK25+AC25/0.15+AO25*20+AP25*5+AU25*20+AV25*5+BB25*5)/13</f>
        <v>92.747252747252759</v>
      </c>
      <c r="BD25" s="5">
        <f>(B25+D25+G25+H25+J25+L25+M25+N25+O25+P25+T25+U25+V25+X25+Y25+Z25+AB25+AD25+AE25+AF25+AG25+AH25+AI25+AJ25+AL25+AM25+AQ25+AR25+AS25+AT25+AW25+BA25)/BD$1*100</f>
        <v>55.960264900662246</v>
      </c>
      <c r="BE25" s="2">
        <f>(W25*0.15+BC25*0.1+BD25*0.3+AN25*0.15+AX25*0.15+AY25*0.1+AZ25/30*5)</f>
        <v>74.64280474492395</v>
      </c>
      <c r="BF25" s="2" t="s">
        <v>56</v>
      </c>
    </row>
    <row r="26" spans="1:58">
      <c r="A26" s="16">
        <v>89920</v>
      </c>
      <c r="B26" s="2">
        <v>5</v>
      </c>
      <c r="C26" s="3">
        <v>100</v>
      </c>
      <c r="D26" s="2">
        <v>7</v>
      </c>
      <c r="E26" s="4">
        <v>10</v>
      </c>
      <c r="F26" s="3">
        <v>80</v>
      </c>
      <c r="G26" s="2">
        <v>2</v>
      </c>
      <c r="H26" s="2">
        <v>2</v>
      </c>
      <c r="I26" s="4">
        <v>14</v>
      </c>
      <c r="J26" s="2">
        <v>5</v>
      </c>
      <c r="K26" s="3">
        <v>67</v>
      </c>
      <c r="L26" s="2">
        <v>6</v>
      </c>
      <c r="M26" s="2">
        <v>4</v>
      </c>
      <c r="N26" s="2">
        <v>4</v>
      </c>
      <c r="O26" s="2">
        <v>10</v>
      </c>
      <c r="P26" s="2">
        <v>2</v>
      </c>
      <c r="Q26" s="4">
        <v>5</v>
      </c>
      <c r="R26" s="3">
        <v>80</v>
      </c>
      <c r="S26" s="4">
        <v>25</v>
      </c>
      <c r="T26" s="2">
        <v>8</v>
      </c>
      <c r="U26" s="2">
        <v>4</v>
      </c>
      <c r="V26" s="2">
        <v>4</v>
      </c>
      <c r="W26" s="2">
        <v>92</v>
      </c>
      <c r="X26" s="2">
        <v>4</v>
      </c>
      <c r="Y26" s="2">
        <v>8</v>
      </c>
      <c r="Z26" s="2">
        <v>4</v>
      </c>
      <c r="AA26" s="4">
        <v>5</v>
      </c>
      <c r="AB26" s="2">
        <v>4</v>
      </c>
      <c r="AC26" s="4"/>
      <c r="AD26" s="2">
        <v>10</v>
      </c>
      <c r="AE26" s="2">
        <v>2</v>
      </c>
      <c r="AF26" s="2">
        <v>4</v>
      </c>
      <c r="AG26" s="2">
        <v>4</v>
      </c>
      <c r="AH26" s="2"/>
      <c r="AI26" s="2">
        <v>7</v>
      </c>
      <c r="AJ26" s="2">
        <v>2</v>
      </c>
      <c r="AK26" s="17"/>
      <c r="AL26" s="2">
        <v>2</v>
      </c>
      <c r="AM26" s="2">
        <v>2</v>
      </c>
      <c r="AN26" s="2">
        <v>79</v>
      </c>
      <c r="AO26" s="4">
        <v>5</v>
      </c>
      <c r="AP26" s="4">
        <v>20</v>
      </c>
      <c r="AQ26" s="2">
        <v>10</v>
      </c>
      <c r="AR26" s="2">
        <v>2</v>
      </c>
      <c r="AS26" s="2">
        <v>2</v>
      </c>
      <c r="AT26" s="2">
        <v>2</v>
      </c>
      <c r="AU26" s="4">
        <v>5</v>
      </c>
      <c r="AV26" s="4">
        <v>20</v>
      </c>
      <c r="AW26" s="2">
        <v>10</v>
      </c>
      <c r="AX26" s="2">
        <v>68</v>
      </c>
      <c r="AY26" s="2">
        <v>84</v>
      </c>
      <c r="AZ26" s="2">
        <v>27</v>
      </c>
      <c r="BA26" s="2"/>
      <c r="BB26" s="2">
        <v>10</v>
      </c>
      <c r="BC26" s="5">
        <f>(C26+E26*10+F26+I26*5+K26+Q26*20+S26/0.35+R26+AA26*20+AK26+AC26/0.15+AO26*20+AP26*5+AU26*20+AV26*5+BB26*5)/13</f>
        <v>93.72527472527473</v>
      </c>
      <c r="BD26" s="5">
        <f>(B26+D26+G26+H26+J26+L26+M26+N26+O26+P26+T26+U26+V26+X26+Y26+Z26+AB26+AD26+AE26+AF26+AG26+AH26+AI26+AJ26+AL26+AM26+AQ26+AR26+AS26+AT26+AW26+BA26)/BD$1*100</f>
        <v>94.039735099337747</v>
      </c>
      <c r="BE26" s="2">
        <f>(W26*0.15+BC26*0.1+BD26*0.3+AN26*0.15+AX26*0.15+AY26*0.1+AZ26/30*5)</f>
        <v>86.334448002328799</v>
      </c>
      <c r="BF26" s="2" t="s">
        <v>58</v>
      </c>
    </row>
    <row r="27" spans="1:58">
      <c r="A27" s="18">
        <v>90192</v>
      </c>
      <c r="B27" s="2">
        <v>5</v>
      </c>
      <c r="C27" s="3">
        <v>100</v>
      </c>
      <c r="D27" s="2">
        <v>8.5</v>
      </c>
      <c r="E27" s="4">
        <v>10</v>
      </c>
      <c r="F27" s="3">
        <v>80</v>
      </c>
      <c r="G27" s="2">
        <v>2</v>
      </c>
      <c r="H27" s="2">
        <v>2</v>
      </c>
      <c r="I27" s="4">
        <v>18</v>
      </c>
      <c r="J27" s="2">
        <v>5</v>
      </c>
      <c r="K27" s="3"/>
      <c r="L27" s="2">
        <v>10</v>
      </c>
      <c r="M27" s="2">
        <v>4</v>
      </c>
      <c r="N27" s="2">
        <v>4</v>
      </c>
      <c r="O27" s="2">
        <v>10</v>
      </c>
      <c r="P27" s="2">
        <v>2</v>
      </c>
      <c r="Q27" s="4">
        <v>5</v>
      </c>
      <c r="R27" s="3">
        <v>100</v>
      </c>
      <c r="S27" s="4">
        <v>31</v>
      </c>
      <c r="T27" s="2">
        <v>6</v>
      </c>
      <c r="U27" s="2">
        <v>4</v>
      </c>
      <c r="V27" s="2">
        <v>4</v>
      </c>
      <c r="W27" s="2">
        <v>97</v>
      </c>
      <c r="X27" s="2">
        <v>4</v>
      </c>
      <c r="Y27" s="2">
        <v>7</v>
      </c>
      <c r="Z27" s="2">
        <v>4</v>
      </c>
      <c r="AA27" s="4">
        <v>5</v>
      </c>
      <c r="AB27" s="2">
        <v>4</v>
      </c>
      <c r="AC27" s="4">
        <v>14</v>
      </c>
      <c r="AD27" s="2">
        <v>3</v>
      </c>
      <c r="AE27" s="2">
        <v>2</v>
      </c>
      <c r="AF27" s="2">
        <v>4</v>
      </c>
      <c r="AG27" s="2">
        <v>4</v>
      </c>
      <c r="AH27" s="2"/>
      <c r="AI27" s="2">
        <v>6</v>
      </c>
      <c r="AJ27" s="2"/>
      <c r="AK27" s="17">
        <v>80</v>
      </c>
      <c r="AL27" s="2">
        <v>2</v>
      </c>
      <c r="AM27" s="2">
        <v>2</v>
      </c>
      <c r="AN27" s="2">
        <v>95</v>
      </c>
      <c r="AO27" s="4">
        <v>5</v>
      </c>
      <c r="AP27" s="4"/>
      <c r="AQ27" s="2">
        <v>10</v>
      </c>
      <c r="AR27" s="2">
        <v>2</v>
      </c>
      <c r="AS27" s="2">
        <v>1.5</v>
      </c>
      <c r="AT27" s="2">
        <v>2</v>
      </c>
      <c r="AU27" s="4">
        <v>5</v>
      </c>
      <c r="AV27" s="4">
        <v>19</v>
      </c>
      <c r="AW27" s="2"/>
      <c r="AX27" s="2">
        <v>93.2</v>
      </c>
      <c r="AY27" s="2">
        <v>83</v>
      </c>
      <c r="AZ27" s="2">
        <v>27</v>
      </c>
      <c r="BA27" s="2"/>
      <c r="BB27" s="2">
        <v>10</v>
      </c>
      <c r="BC27" s="5">
        <f>(C27+E27*10+F27+I27*5+K27+Q27*20+S27/0.35+R27+AA27*20+AK27+AC27/0.15+AO27*20+AP27*5+AU27*20+AV27*5+BB27*5)/13</f>
        <v>98.223443223443226</v>
      </c>
      <c r="BD27" s="5">
        <f>(B27+D27+G27+H27+J27+L27+M27+N27+O27+P27+T27+U27+V27+X27+Y27+Z27+AB27+AD27+AE27+AF27+AG27+AH27+AI27+AJ27+AL27+AM27+AQ27+AR27+AS27+AT27+AW27+BA27)/BD$1*100</f>
        <v>82.119205298013242</v>
      </c>
      <c r="BE27" s="2">
        <f>(W27*0.15+BC27*0.1+BD27*0.3+AN27*0.15+AX27*0.15+AY27*0.1+AZ27/30*5)</f>
        <v>90.038105911748289</v>
      </c>
      <c r="BF27" s="2" t="s">
        <v>57</v>
      </c>
    </row>
    <row r="28" spans="1:58">
      <c r="A28" s="18">
        <v>93113</v>
      </c>
      <c r="B28" s="2">
        <v>5</v>
      </c>
      <c r="C28" s="3">
        <v>100</v>
      </c>
      <c r="D28" s="2">
        <v>9.5</v>
      </c>
      <c r="E28" s="4">
        <v>10</v>
      </c>
      <c r="F28" s="3">
        <v>60</v>
      </c>
      <c r="G28" s="2">
        <v>2</v>
      </c>
      <c r="H28" s="2">
        <v>2</v>
      </c>
      <c r="I28" s="4">
        <v>18</v>
      </c>
      <c r="J28" s="2">
        <v>5</v>
      </c>
      <c r="K28" s="3"/>
      <c r="L28" s="2">
        <v>10</v>
      </c>
      <c r="M28" s="2">
        <v>4</v>
      </c>
      <c r="N28" s="2">
        <v>4</v>
      </c>
      <c r="O28" s="2">
        <v>10</v>
      </c>
      <c r="P28" s="2">
        <v>2</v>
      </c>
      <c r="Q28" s="4">
        <v>5</v>
      </c>
      <c r="R28" s="3">
        <v>100</v>
      </c>
      <c r="S28" s="4">
        <v>33</v>
      </c>
      <c r="T28" s="2">
        <v>8</v>
      </c>
      <c r="U28" s="2">
        <v>4</v>
      </c>
      <c r="V28" s="2">
        <v>4</v>
      </c>
      <c r="W28" s="2">
        <v>96</v>
      </c>
      <c r="X28" s="2">
        <v>4</v>
      </c>
      <c r="Y28" s="2">
        <v>9</v>
      </c>
      <c r="Z28" s="2">
        <v>4</v>
      </c>
      <c r="AA28" s="4">
        <v>5</v>
      </c>
      <c r="AB28" s="2">
        <v>4</v>
      </c>
      <c r="AC28" s="4">
        <v>12.5</v>
      </c>
      <c r="AD28" s="2">
        <v>7</v>
      </c>
      <c r="AE28" s="2">
        <v>2</v>
      </c>
      <c r="AF28" s="2">
        <v>4</v>
      </c>
      <c r="AG28" s="2">
        <v>4</v>
      </c>
      <c r="AH28" s="2">
        <v>2</v>
      </c>
      <c r="AI28" s="2">
        <v>8</v>
      </c>
      <c r="AJ28" s="2">
        <v>2</v>
      </c>
      <c r="AK28" s="17">
        <v>60</v>
      </c>
      <c r="AL28" s="2">
        <v>2</v>
      </c>
      <c r="AM28" s="2">
        <v>2</v>
      </c>
      <c r="AN28" s="2">
        <v>95</v>
      </c>
      <c r="AO28" s="4">
        <v>5</v>
      </c>
      <c r="AP28" s="4">
        <v>20</v>
      </c>
      <c r="AQ28" s="2">
        <v>6</v>
      </c>
      <c r="AR28" s="2">
        <v>2</v>
      </c>
      <c r="AS28" s="2"/>
      <c r="AT28" s="2">
        <v>2</v>
      </c>
      <c r="AU28" s="4">
        <v>5</v>
      </c>
      <c r="AV28" s="4"/>
      <c r="AW28" s="2">
        <v>10</v>
      </c>
      <c r="AX28" s="2">
        <v>82.2</v>
      </c>
      <c r="AY28" s="2">
        <v>93</v>
      </c>
      <c r="AZ28" s="2">
        <v>27</v>
      </c>
      <c r="BA28" s="2">
        <v>9</v>
      </c>
      <c r="BB28" s="2">
        <v>10</v>
      </c>
      <c r="BC28" s="5">
        <f>(C28+E28*10+F28+I28*5+K28+Q28*20+S28/0.35+R28+AA28*20+AK28+AC28/0.15+AO28*20+AP28*5+AU28*20+AV28*5+BB28*5)/13</f>
        <v>95.201465201465211</v>
      </c>
      <c r="BD28" s="5">
        <f>(B28+D28+G28+H28+J28+L28+M28+N28+O28+P28+T28+U28+V28+X28+Y28+Z28+AB28+AD28+AE28+AF28+AG28+AH28+AI28+AJ28+AL28+AM28+AQ28+AR28+AS28+AT28+AW28+BA28)/BD$1*100</f>
        <v>100.99337748344371</v>
      </c>
      <c r="BE28" s="2">
        <f>(W28*0.15+BC28*0.1+BD28*0.3+AN28*0.15+AX28*0.15+AY28*0.1+AZ28/30*5)</f>
        <v>94.598159765179631</v>
      </c>
      <c r="BF28" s="2" t="s">
        <v>57</v>
      </c>
    </row>
    <row r="29" spans="1:58">
      <c r="A29" s="18">
        <v>96321</v>
      </c>
      <c r="B29" s="2">
        <v>5</v>
      </c>
      <c r="C29" s="3"/>
      <c r="D29" s="2"/>
      <c r="E29" s="4">
        <v>10</v>
      </c>
      <c r="F29" s="3">
        <v>100</v>
      </c>
      <c r="G29" s="2">
        <v>2</v>
      </c>
      <c r="H29" s="2">
        <v>2</v>
      </c>
      <c r="I29" s="4">
        <v>20</v>
      </c>
      <c r="J29" s="2">
        <v>5</v>
      </c>
      <c r="K29" s="3">
        <v>100</v>
      </c>
      <c r="L29" s="2">
        <v>8</v>
      </c>
      <c r="M29" s="2">
        <v>4</v>
      </c>
      <c r="N29" s="2">
        <v>4</v>
      </c>
      <c r="O29" s="2">
        <v>10</v>
      </c>
      <c r="P29" s="2">
        <v>2</v>
      </c>
      <c r="Q29" s="4">
        <v>5</v>
      </c>
      <c r="R29" s="3">
        <v>80</v>
      </c>
      <c r="S29" s="4"/>
      <c r="T29" s="2">
        <v>7</v>
      </c>
      <c r="U29" s="2">
        <v>2.5</v>
      </c>
      <c r="V29" s="2">
        <v>3.5</v>
      </c>
      <c r="W29" s="2">
        <v>97</v>
      </c>
      <c r="X29" s="2">
        <v>3</v>
      </c>
      <c r="Y29" s="2">
        <v>9</v>
      </c>
      <c r="Z29" s="2">
        <v>4</v>
      </c>
      <c r="AA29" s="4">
        <v>5</v>
      </c>
      <c r="AB29" s="2">
        <v>4</v>
      </c>
      <c r="AC29" s="4">
        <v>11</v>
      </c>
      <c r="AD29" s="2">
        <v>10</v>
      </c>
      <c r="AE29" s="2">
        <v>2</v>
      </c>
      <c r="AF29" s="2">
        <v>4</v>
      </c>
      <c r="AG29" s="2">
        <v>4</v>
      </c>
      <c r="AH29" s="2">
        <v>2</v>
      </c>
      <c r="AI29" s="2">
        <v>8</v>
      </c>
      <c r="AJ29" s="2">
        <v>2</v>
      </c>
      <c r="AK29" s="17">
        <v>100</v>
      </c>
      <c r="AL29" s="2">
        <v>2</v>
      </c>
      <c r="AM29" s="2">
        <v>2</v>
      </c>
      <c r="AN29" s="2">
        <v>92</v>
      </c>
      <c r="AO29" s="4">
        <v>5</v>
      </c>
      <c r="AP29" s="4">
        <v>16</v>
      </c>
      <c r="AQ29" s="2"/>
      <c r="AR29" s="2">
        <v>2</v>
      </c>
      <c r="AS29" s="2">
        <v>2</v>
      </c>
      <c r="AT29" s="2">
        <v>2</v>
      </c>
      <c r="AU29" s="4">
        <v>5</v>
      </c>
      <c r="AV29" s="4">
        <v>20</v>
      </c>
      <c r="AW29" s="2">
        <v>10</v>
      </c>
      <c r="AX29" s="2">
        <v>66.2</v>
      </c>
      <c r="AY29" s="2">
        <v>95</v>
      </c>
      <c r="AZ29" s="2">
        <v>30</v>
      </c>
      <c r="BA29" s="2"/>
      <c r="BB29" s="2">
        <v>10</v>
      </c>
      <c r="BC29" s="5">
        <f>(C29+E29*10+F29+I29*5+K29+Q29*20+S29/0.35+R29+AA29*20+AK29+AC29/0.15+AO29*20+AP29*5+AU29*20+AV29*5+BB29*5)/13</f>
        <v>98.71794871794873</v>
      </c>
      <c r="BD29" s="5">
        <f>(B29+D29+G29+H29+J29+L29+M29+N29+O29+P29+T29+U29+V29+X29+Y29+Z29+AB29+AD29+AE29+AF29+AG29+AH29+AI29+AJ29+AL29+AM29+AQ29+AR29+AS29+AT29+AW29+BA29)/BD$1*100</f>
        <v>84.105960264900659</v>
      </c>
      <c r="BE29" s="2">
        <f>(W29*0.15+BC29*0.1+BD29*0.3+AN29*0.15+AX29*0.15+AY29*0.1+AZ29/30*5)</f>
        <v>87.883582951265055</v>
      </c>
      <c r="BF29" s="2" t="s">
        <v>58</v>
      </c>
    </row>
    <row r="30" spans="1:58">
      <c r="A30" s="16">
        <v>212628</v>
      </c>
      <c r="B30" s="2">
        <v>5</v>
      </c>
      <c r="C30" s="3">
        <v>80</v>
      </c>
      <c r="D30" s="2">
        <v>9.5</v>
      </c>
      <c r="E30" s="4">
        <v>10</v>
      </c>
      <c r="F30" s="3">
        <v>80</v>
      </c>
      <c r="G30" s="2">
        <v>2</v>
      </c>
      <c r="H30" s="2"/>
      <c r="I30" s="4">
        <v>16</v>
      </c>
      <c r="J30" s="2"/>
      <c r="K30" s="3">
        <v>80</v>
      </c>
      <c r="L30" s="2">
        <v>10</v>
      </c>
      <c r="M30" s="2">
        <v>3</v>
      </c>
      <c r="N30" s="2">
        <v>4</v>
      </c>
      <c r="O30" s="2">
        <v>10</v>
      </c>
      <c r="P30" s="2">
        <v>2</v>
      </c>
      <c r="Q30" s="4">
        <v>5</v>
      </c>
      <c r="R30" s="3">
        <v>50</v>
      </c>
      <c r="S30" s="4"/>
      <c r="T30" s="2">
        <v>5</v>
      </c>
      <c r="U30" s="2">
        <v>2</v>
      </c>
      <c r="V30" s="2">
        <v>4</v>
      </c>
      <c r="W30" s="2">
        <v>100</v>
      </c>
      <c r="X30" s="2"/>
      <c r="Y30" s="2"/>
      <c r="Z30" s="2">
        <v>4</v>
      </c>
      <c r="AA30" s="4">
        <v>5</v>
      </c>
      <c r="AB30" s="2">
        <v>4</v>
      </c>
      <c r="AC30" s="4">
        <v>11</v>
      </c>
      <c r="AD30" s="2">
        <v>6</v>
      </c>
      <c r="AE30" s="2">
        <v>2</v>
      </c>
      <c r="AF30" s="2">
        <v>4</v>
      </c>
      <c r="AG30" s="2">
        <v>4</v>
      </c>
      <c r="AH30" s="2"/>
      <c r="AI30" s="2"/>
      <c r="AJ30" s="2">
        <v>2</v>
      </c>
      <c r="AK30" s="17"/>
      <c r="AL30" s="2">
        <v>2</v>
      </c>
      <c r="AM30" s="2">
        <v>2</v>
      </c>
      <c r="AN30" s="2">
        <v>85</v>
      </c>
      <c r="AO30" s="4">
        <v>5</v>
      </c>
      <c r="AP30" s="4">
        <v>15.5</v>
      </c>
      <c r="AQ30" s="2">
        <v>8</v>
      </c>
      <c r="AR30" s="2"/>
      <c r="AS30" s="2"/>
      <c r="AT30" s="2"/>
      <c r="AU30" s="4"/>
      <c r="AV30" s="4">
        <v>14</v>
      </c>
      <c r="AW30" s="2">
        <v>7</v>
      </c>
      <c r="AX30" s="2">
        <v>44.8</v>
      </c>
      <c r="AY30" s="2">
        <v>68</v>
      </c>
      <c r="AZ30" s="2">
        <v>24</v>
      </c>
      <c r="BA30" s="2"/>
      <c r="BB30" s="2"/>
      <c r="BC30" s="5">
        <f>(C30+E30*10+F30+I30*5+K30+Q30*20+S30/0.35+R30+AA30*20+AK30+AC30/0.15+AO30*20+AP30*5+AU30*20+AV30*5+BB30*5)/13</f>
        <v>76.217948717948715</v>
      </c>
      <c r="BD30" s="5">
        <f>(B30+D30+G30+H30+J30+L30+M30+N30+O30+P30+T30+U30+V30+X30+Y30+Z30+AB30+AD30+AE30+AF30+AG30+AH30+AI30+AJ30+AL30+AM30+AQ30+AR30+AS30+AT30+AW30+BA30)/BD$1*100</f>
        <v>67.21854304635761</v>
      </c>
      <c r="BE30" s="2">
        <f>(W30*0.15+BC30*0.1+BD30*0.3+AN30*0.15+AX30*0.15+AY30*0.1+AZ30/30*5)</f>
        <v>73.057357785702152</v>
      </c>
      <c r="BF30" s="2" t="s">
        <v>56</v>
      </c>
    </row>
    <row r="31" spans="1:58">
      <c r="A31" s="16"/>
      <c r="B31" s="2">
        <v>5</v>
      </c>
      <c r="C31" s="3"/>
      <c r="D31" s="2"/>
      <c r="E31" s="4">
        <v>10</v>
      </c>
      <c r="F31" s="3"/>
      <c r="G31" s="2">
        <v>2</v>
      </c>
      <c r="H31" s="2">
        <v>2</v>
      </c>
      <c r="I31" s="4">
        <v>11.25</v>
      </c>
      <c r="J31" s="2">
        <v>5</v>
      </c>
      <c r="K31" s="3">
        <v>67</v>
      </c>
      <c r="L31" s="2">
        <v>2</v>
      </c>
      <c r="M31" s="2">
        <v>4</v>
      </c>
      <c r="N31" s="2">
        <v>4</v>
      </c>
      <c r="O31" s="2">
        <v>10</v>
      </c>
      <c r="P31" s="2">
        <v>2</v>
      </c>
      <c r="Q31" s="4">
        <v>5</v>
      </c>
      <c r="R31" s="3">
        <v>40</v>
      </c>
      <c r="S31" s="4">
        <v>27</v>
      </c>
      <c r="T31" s="2"/>
      <c r="U31" s="2"/>
      <c r="V31" s="2"/>
      <c r="W31" s="2">
        <v>83</v>
      </c>
      <c r="X31" s="2"/>
      <c r="Y31" s="2"/>
      <c r="Z31" s="2"/>
      <c r="AA31" s="4"/>
      <c r="AB31" s="2"/>
      <c r="AC31" s="4">
        <v>14.5</v>
      </c>
      <c r="AD31" s="2"/>
      <c r="AE31" s="2">
        <v>2</v>
      </c>
      <c r="AF31" s="2">
        <v>4</v>
      </c>
      <c r="AG31" s="2">
        <v>4</v>
      </c>
      <c r="AH31" s="2"/>
      <c r="AI31" s="2"/>
      <c r="AJ31" s="2"/>
      <c r="AK31" s="17">
        <v>40</v>
      </c>
      <c r="AL31" s="2"/>
      <c r="AM31" s="2"/>
      <c r="AN31" s="2">
        <v>56</v>
      </c>
      <c r="AO31" s="4"/>
      <c r="AP31" s="4"/>
      <c r="AQ31" s="2"/>
      <c r="AR31" s="2"/>
      <c r="AS31" s="2"/>
      <c r="AT31" s="2">
        <v>2</v>
      </c>
      <c r="AU31" s="4">
        <v>5</v>
      </c>
      <c r="AV31" s="4">
        <v>17</v>
      </c>
      <c r="AW31" s="2"/>
      <c r="AX31" s="2"/>
      <c r="AY31" s="2"/>
      <c r="AZ31" s="2"/>
      <c r="BA31" s="2"/>
      <c r="BB31" s="2"/>
      <c r="BC31" s="5">
        <f>(C31+E31*10+F31+I31*5+K31+Q31*20+S31/0.35+R31+AA31*20+AK31+AC31/0.15+AO31*20+AP31*5+AU31*20+AV31*5+BB31*5)/13</f>
        <v>58.619963369963372</v>
      </c>
      <c r="BD31" s="5">
        <f>(B31+D31+G31+H31+J31+L31+M31+N31+O31+P31+T31+U31+V31+X31+Y31+Z31+AB31+AD31+AE31+AF31+AG31+AH31+AI31+AJ31+AL31+AM31+AQ31+AR31+AS31+AT31+AW31+BA31)/BD$1*100</f>
        <v>31.788079470198678</v>
      </c>
      <c r="BE31" s="2">
        <f>(W31*0.15+BC31*0.1+BD31*0.3+AN31*0.15+AX31*0.15+AY31*0.1+AZ31/30*5)</f>
        <v>36.248420178055937</v>
      </c>
      <c r="BF31" s="2" t="s">
        <v>59</v>
      </c>
    </row>
    <row r="32" spans="1:58">
      <c r="A32" s="16"/>
      <c r="B32" s="2"/>
      <c r="C32" s="3">
        <v>100</v>
      </c>
      <c r="D32" s="2"/>
      <c r="E32" s="4">
        <v>10</v>
      </c>
      <c r="F32" s="3"/>
      <c r="G32" s="2">
        <v>2</v>
      </c>
      <c r="H32" s="2">
        <v>2</v>
      </c>
      <c r="I32" s="4">
        <v>17.5</v>
      </c>
      <c r="J32" s="2">
        <v>2.5</v>
      </c>
      <c r="K32" s="3">
        <v>80</v>
      </c>
      <c r="L32" s="2"/>
      <c r="M32" s="2">
        <v>4</v>
      </c>
      <c r="N32" s="2"/>
      <c r="O32" s="2">
        <v>10</v>
      </c>
      <c r="P32" s="2">
        <v>2</v>
      </c>
      <c r="Q32" s="4">
        <v>5</v>
      </c>
      <c r="R32" s="3">
        <v>50</v>
      </c>
      <c r="S32" s="4">
        <v>32</v>
      </c>
      <c r="T32" s="2"/>
      <c r="U32" s="2">
        <v>4</v>
      </c>
      <c r="V32" s="2">
        <v>4</v>
      </c>
      <c r="W32" s="2">
        <v>68</v>
      </c>
      <c r="X32" s="2">
        <v>4</v>
      </c>
      <c r="Y32" s="2">
        <v>8</v>
      </c>
      <c r="Z32" s="2">
        <v>4</v>
      </c>
      <c r="AA32" s="4">
        <v>5</v>
      </c>
      <c r="AB32" s="2">
        <v>4</v>
      </c>
      <c r="AC32" s="4"/>
      <c r="AD32" s="2">
        <v>7</v>
      </c>
      <c r="AE32" s="2"/>
      <c r="AF32" s="2">
        <v>4</v>
      </c>
      <c r="AG32" s="2">
        <v>4</v>
      </c>
      <c r="AH32" s="2">
        <v>2</v>
      </c>
      <c r="AI32" s="2">
        <v>8</v>
      </c>
      <c r="AJ32" s="2"/>
      <c r="AK32" s="17">
        <v>80</v>
      </c>
      <c r="AL32" s="2">
        <v>2</v>
      </c>
      <c r="AM32" s="2">
        <v>2</v>
      </c>
      <c r="AN32" s="2">
        <v>91.5</v>
      </c>
      <c r="AO32" s="4">
        <v>5</v>
      </c>
      <c r="AP32" s="4">
        <v>17.5</v>
      </c>
      <c r="AQ32" s="2">
        <v>8</v>
      </c>
      <c r="AR32" s="2">
        <v>2</v>
      </c>
      <c r="AS32" s="2">
        <v>2</v>
      </c>
      <c r="AT32" s="2">
        <v>2</v>
      </c>
      <c r="AU32" s="4">
        <v>5</v>
      </c>
      <c r="AV32" s="4">
        <v>17</v>
      </c>
      <c r="AW32" s="2">
        <v>10</v>
      </c>
      <c r="AX32" s="2">
        <v>86.2</v>
      </c>
      <c r="AY32" s="2">
        <v>69</v>
      </c>
      <c r="AZ32" s="2">
        <v>30</v>
      </c>
      <c r="BA32" s="2"/>
      <c r="BB32" s="2">
        <v>10</v>
      </c>
      <c r="BC32" s="5">
        <f>(C32+E32*10+F32+I32*5+K32+Q32*20+S32/0.35+R32+AA32*20+AK32+AC32/0.15+AO32*20+AP32*5+AU32*20+AV32*5+BB32*5)/13</f>
        <v>93.186813186813197</v>
      </c>
      <c r="BD32" s="5">
        <f>(B32+D32+G32+H32+J32+L32+M32+N32+O32+P32+T32+U32+V32+X32+Y32+Z32+AB32+AD32+AE32+AF32+AG32+AH32+AI32+AJ32+AL32+AM32+AQ32+AR32+AS32+AT32+AW32+BA32)/BD$1*100</f>
        <v>68.543046357615893</v>
      </c>
      <c r="BE32" s="2">
        <f>(W32*0.15+BC32*0.1+BD32*0.3+AN32*0.15+AX32*0.15+AY32*0.1+AZ32/30*5)</f>
        <v>78.63659522596609</v>
      </c>
      <c r="BF32" s="2" t="s">
        <v>56</v>
      </c>
    </row>
    <row r="33" spans="1:58">
      <c r="A33" s="1"/>
      <c r="B33" s="2"/>
      <c r="C33" s="3"/>
      <c r="D33" s="2"/>
      <c r="E33" s="4"/>
      <c r="F33" s="3"/>
      <c r="G33" s="2"/>
      <c r="H33" s="2"/>
      <c r="I33" s="4"/>
      <c r="J33" s="2"/>
      <c r="K33" s="3"/>
      <c r="L33" s="2"/>
      <c r="M33" s="2"/>
      <c r="N33" s="2"/>
      <c r="O33" s="2"/>
      <c r="P33" s="2"/>
      <c r="Q33" s="4"/>
      <c r="R33" s="3"/>
      <c r="S33" s="4"/>
      <c r="T33" s="2"/>
      <c r="U33" s="2"/>
      <c r="V33" s="2"/>
      <c r="W33" s="2"/>
      <c r="X33" s="2"/>
      <c r="Y33" s="2"/>
      <c r="Z33" s="2"/>
      <c r="AA33" s="4"/>
      <c r="AB33" s="2"/>
      <c r="AC33" s="4"/>
      <c r="AD33" s="2"/>
      <c r="AE33" s="2"/>
      <c r="AF33" s="2"/>
      <c r="AG33" s="2"/>
      <c r="AH33" s="2"/>
      <c r="AI33" s="2"/>
      <c r="AJ33" s="2"/>
      <c r="AK33" s="3"/>
      <c r="AL33" s="2"/>
      <c r="AM33" s="2"/>
      <c r="AN33" s="2"/>
      <c r="AO33" s="4"/>
      <c r="AP33" s="4"/>
      <c r="AQ33" s="2"/>
      <c r="AR33" s="2"/>
      <c r="AS33" s="2"/>
      <c r="AT33" s="2"/>
      <c r="AU33" s="4"/>
      <c r="AV33" s="4"/>
      <c r="AW33" s="2"/>
      <c r="AX33" s="2"/>
      <c r="AY33" s="5"/>
      <c r="AZ33" s="2"/>
      <c r="BA33" s="2"/>
      <c r="BB33" s="2"/>
      <c r="BC33" s="2"/>
      <c r="BD33" s="2"/>
      <c r="BE33" s="2"/>
      <c r="BF33" s="2"/>
    </row>
    <row r="34" spans="1:58">
      <c r="A34" s="19"/>
      <c r="B34" s="20">
        <f>AVERAGE(B3:B32)</f>
        <v>4.931034482758621</v>
      </c>
      <c r="C34" s="21">
        <f>AVERAGE(C3:C32)</f>
        <v>95.833333333333329</v>
      </c>
      <c r="D34" s="20">
        <f>AVERAGE(D3:D32)</f>
        <v>7.229166666666667</v>
      </c>
      <c r="E34" s="22">
        <f>AVERAGE(E3:E32)</f>
        <v>10</v>
      </c>
      <c r="F34" s="21">
        <f>AVERAGE(F3:F32)</f>
        <v>85.454545454545453</v>
      </c>
      <c r="G34" s="20">
        <f>AVERAGE(G3:G32)</f>
        <v>2</v>
      </c>
      <c r="H34" s="20">
        <f>AVERAGE(H3:H32)</f>
        <v>2</v>
      </c>
      <c r="I34" s="22">
        <f>AVERAGE(I3:I32)</f>
        <v>18.059999999999999</v>
      </c>
      <c r="J34" s="20">
        <f>AVERAGE(J3:J32)</f>
        <v>4.375</v>
      </c>
      <c r="K34" s="21">
        <f>AVERAGE(K3:K32)</f>
        <v>85.954545454545453</v>
      </c>
      <c r="L34" s="20">
        <f>AVERAGE(L3:L32)</f>
        <v>8.4259259259259256</v>
      </c>
      <c r="M34" s="20">
        <f>AVERAGE(M3:M32)</f>
        <v>3.9166666666666665</v>
      </c>
      <c r="N34" s="20">
        <f>AVERAGE(N3:N32)</f>
        <v>3.9285714285714284</v>
      </c>
      <c r="O34" s="20">
        <f>AVERAGE(O3:O32)</f>
        <v>9.6428571428571423</v>
      </c>
      <c r="P34" s="20">
        <f>AVERAGE(P3:P32)</f>
        <v>2</v>
      </c>
      <c r="Q34" s="22">
        <f>AVERAGE(Q3:Q32)</f>
        <v>5</v>
      </c>
      <c r="R34" s="21">
        <f>AVERAGE(R3:R32)</f>
        <v>80.12</v>
      </c>
      <c r="S34" s="22">
        <f>AVERAGE(S3:S32)</f>
        <v>29.96153846153846</v>
      </c>
      <c r="T34" s="20">
        <f>AVERAGE(T3:T32)</f>
        <v>7.5192307692307692</v>
      </c>
      <c r="U34" s="20">
        <f>AVERAGE(U3:U32)</f>
        <v>3.8620689655172415</v>
      </c>
      <c r="V34" s="20">
        <f>AVERAGE(V3:V32)</f>
        <v>3.9655172413793105</v>
      </c>
      <c r="W34" s="20">
        <f>AVERAGE(W3:W32)</f>
        <v>92.533333333333331</v>
      </c>
      <c r="X34" s="20">
        <f>AVERAGE(X3:X32)</f>
        <v>3.8518518518518516</v>
      </c>
      <c r="Y34" s="20">
        <f>AVERAGE(Y3:Y32)</f>
        <v>8.481481481481481</v>
      </c>
      <c r="Z34" s="20">
        <f>AVERAGE(Z3:Z32)</f>
        <v>4</v>
      </c>
      <c r="AA34" s="22">
        <f>AVERAGE(AA3:AA32)</f>
        <v>5</v>
      </c>
      <c r="AB34" s="20">
        <f>AVERAGE(AB3:AB32)</f>
        <v>4</v>
      </c>
      <c r="AC34" s="22">
        <f>AVERAGE(AC3:AC32)</f>
        <v>12.833333333333334</v>
      </c>
      <c r="AD34" s="20">
        <f>AVERAGE(AD3:AD32)</f>
        <v>8.2962962962962958</v>
      </c>
      <c r="AE34" s="20">
        <f>AVERAGE(AE3:AE32)</f>
        <v>2</v>
      </c>
      <c r="AF34" s="20">
        <f>AVERAGE(AF3:AF32)</f>
        <v>4</v>
      </c>
      <c r="AG34" s="20">
        <f>AVERAGE(AG3:AG32)</f>
        <v>4</v>
      </c>
      <c r="AH34" s="20">
        <f>AVERAGE(AH3:AH32)</f>
        <v>2</v>
      </c>
      <c r="AI34" s="20">
        <f>AVERAGE(AI3:AI32)</f>
        <v>7.1428571428571432</v>
      </c>
      <c r="AJ34" s="20">
        <f>AVERAGE(AJ3:AJ32)</f>
        <v>2</v>
      </c>
      <c r="AK34" s="21">
        <f>AVERAGE(AK3:AK32)</f>
        <v>83.07692307692308</v>
      </c>
      <c r="AL34" s="20">
        <f>AVERAGE(AL3:AL32)</f>
        <v>2</v>
      </c>
      <c r="AM34" s="20">
        <f>AVERAGE(AM3:AM32)</f>
        <v>2</v>
      </c>
      <c r="AN34" s="23">
        <f>AVERAGE(AN3:AN32)</f>
        <v>85.95</v>
      </c>
      <c r="AO34" s="24">
        <f>AVERAGE(AO3:AO32)</f>
        <v>5</v>
      </c>
      <c r="AP34" s="25">
        <f>AVERAGE(AP3:AP32)</f>
        <v>18.589285714285715</v>
      </c>
      <c r="AQ34" s="26">
        <f>AVERAGE(AQ3:AQ32)</f>
        <v>8.8000000000000007</v>
      </c>
      <c r="AR34" s="26">
        <f>AVERAGE(AR3:AR32)</f>
        <v>2</v>
      </c>
      <c r="AS34" s="26">
        <f>AVERAGE(AS3:AS32)</f>
        <v>1.92</v>
      </c>
      <c r="AT34" s="26">
        <f>AVERAGE(AT3:AT32)</f>
        <v>2</v>
      </c>
      <c r="AU34" s="25">
        <f>AVERAGE(AU3:AU32)</f>
        <v>5</v>
      </c>
      <c r="AV34" s="25">
        <f>AVERAGE(AV3:AV32)</f>
        <v>18.384615384615383</v>
      </c>
      <c r="AW34" s="26"/>
      <c r="AX34" s="26">
        <f>AVERAGE(AX3:AX32)</f>
        <v>79.324137931034485</v>
      </c>
      <c r="AY34" s="26">
        <f>AVERAGE(AY3:AY32)</f>
        <v>85.241379310344826</v>
      </c>
      <c r="AZ34" s="26">
        <f>AVERAGE(AZ3:AZ32)</f>
        <v>28.275862068965516</v>
      </c>
      <c r="BA34" s="26"/>
      <c r="BB34" s="26"/>
      <c r="BC34" s="23">
        <f>AVERAGE(BC3:BC32)</f>
        <v>94.871062271062272</v>
      </c>
      <c r="BD34" s="23">
        <f>AVERAGE(BD3:BD32)</f>
        <v>86.136865342163361</v>
      </c>
      <c r="BE34" s="23">
        <f>AVERAGE(BE3:BE32)</f>
        <v>86.398221385310791</v>
      </c>
      <c r="BF34" s="20"/>
    </row>
    <row r="36" spans="1:58">
      <c r="BC36" t="s">
        <v>60</v>
      </c>
    </row>
  </sheetData>
  <sortState ref="A4:BF34">
    <sortCondition ref="A4:A3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2012-12-20T12:39:29Z</dcterms:created>
  <dcterms:modified xsi:type="dcterms:W3CDTF">2012-12-20T12:42:07Z</dcterms:modified>
</cp:coreProperties>
</file>