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11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32" i="1"/>
  <c r="V32"/>
  <c r="W32"/>
  <c r="X32"/>
  <c r="Y32"/>
  <c r="Z32"/>
  <c r="AK1"/>
  <c r="AK8" s="1"/>
  <c r="T32"/>
  <c r="S32"/>
  <c r="P32"/>
  <c r="O32"/>
  <c r="N32"/>
  <c r="M32"/>
  <c r="L32"/>
  <c r="K32"/>
  <c r="J32"/>
  <c r="I32"/>
  <c r="H32"/>
  <c r="G32"/>
  <c r="F32"/>
  <c r="E32"/>
  <c r="D32"/>
  <c r="C32"/>
  <c r="AL24"/>
  <c r="Q24"/>
  <c r="AJ24" s="1"/>
  <c r="AL15"/>
  <c r="Q15"/>
  <c r="AJ15" s="1"/>
  <c r="AL3"/>
  <c r="AK3"/>
  <c r="Q3"/>
  <c r="AJ3" s="1"/>
  <c r="AL14"/>
  <c r="AK14"/>
  <c r="AI14"/>
  <c r="Q14"/>
  <c r="AJ14" s="1"/>
  <c r="AL6"/>
  <c r="AJ6"/>
  <c r="Q6"/>
  <c r="AL8"/>
  <c r="AJ8"/>
  <c r="Q8"/>
  <c r="AL4"/>
  <c r="Q4"/>
  <c r="AJ4" s="1"/>
  <c r="AL7"/>
  <c r="Q7"/>
  <c r="AJ7" s="1"/>
  <c r="AL16"/>
  <c r="AJ16"/>
  <c r="Q16"/>
  <c r="AL28"/>
  <c r="AK28"/>
  <c r="AJ28"/>
  <c r="Q28"/>
  <c r="AL22"/>
  <c r="AK22"/>
  <c r="AJ22"/>
  <c r="Q22"/>
  <c r="AL5"/>
  <c r="Q5"/>
  <c r="AJ5" s="1"/>
  <c r="AL19"/>
  <c r="AJ19"/>
  <c r="Q19"/>
  <c r="AL12"/>
  <c r="AK12"/>
  <c r="AJ12"/>
  <c r="Q12"/>
  <c r="AL21"/>
  <c r="AK21"/>
  <c r="AJ21"/>
  <c r="Q21"/>
  <c r="AL29"/>
  <c r="Q29"/>
  <c r="AJ29" s="1"/>
  <c r="AL9"/>
  <c r="Q9"/>
  <c r="AJ9" s="1"/>
  <c r="AL23"/>
  <c r="AJ23"/>
  <c r="Q23"/>
  <c r="AL27"/>
  <c r="Q27"/>
  <c r="AJ27" s="1"/>
  <c r="AL20"/>
  <c r="Q20"/>
  <c r="AJ20" s="1"/>
  <c r="AL13"/>
  <c r="AJ13"/>
  <c r="Q13"/>
  <c r="AL25"/>
  <c r="Q25"/>
  <c r="AJ25" s="1"/>
  <c r="AL17"/>
  <c r="Q17"/>
  <c r="AJ17" s="1"/>
  <c r="AL26"/>
  <c r="Q26"/>
  <c r="AJ26" s="1"/>
  <c r="AL30"/>
  <c r="Q30"/>
  <c r="AJ30" s="1"/>
  <c r="AL18"/>
  <c r="AJ18"/>
  <c r="AI18"/>
  <c r="AI32" s="1"/>
  <c r="Q18"/>
  <c r="AL10"/>
  <c r="Q10"/>
  <c r="AJ10" s="1"/>
  <c r="AL11"/>
  <c r="Q11"/>
  <c r="Q32" s="1"/>
  <c r="AL32" l="1"/>
  <c r="AJ11"/>
  <c r="AJ32" s="1"/>
  <c r="AM8"/>
  <c r="AM22"/>
  <c r="AM28"/>
  <c r="AM3"/>
  <c r="AK18"/>
  <c r="AK17"/>
  <c r="AM17" s="1"/>
  <c r="AK25"/>
  <c r="AM25" s="1"/>
  <c r="AK27"/>
  <c r="AM27" s="1"/>
  <c r="AK23"/>
  <c r="AM21"/>
  <c r="AM12"/>
  <c r="AM14"/>
  <c r="AK15"/>
  <c r="AM18"/>
  <c r="AM23"/>
  <c r="AK4"/>
  <c r="AM4" s="1"/>
  <c r="AM15"/>
  <c r="AK10"/>
  <c r="AM10" s="1"/>
  <c r="AK26"/>
  <c r="AM26" s="1"/>
  <c r="AK20"/>
  <c r="AM20" s="1"/>
  <c r="AK29"/>
  <c r="AM29" s="1"/>
  <c r="AK5"/>
  <c r="AM5" s="1"/>
  <c r="AK7"/>
  <c r="AM7" s="1"/>
  <c r="AK24"/>
  <c r="AM24" s="1"/>
  <c r="AK11"/>
  <c r="AK30"/>
  <c r="AM30" s="1"/>
  <c r="AK13"/>
  <c r="AM13" s="1"/>
  <c r="AK9"/>
  <c r="AM9" s="1"/>
  <c r="AK19"/>
  <c r="AM19" s="1"/>
  <c r="AK16"/>
  <c r="AM16" s="1"/>
  <c r="AK6"/>
  <c r="AM6" s="1"/>
  <c r="AK32" l="1"/>
  <c r="AM11"/>
  <c r="AM32" s="1"/>
</calcChain>
</file>

<file path=xl/sharedStrings.xml><?xml version="1.0" encoding="utf-8"?>
<sst xmlns="http://schemas.openxmlformats.org/spreadsheetml/2006/main" count="29" uniqueCount="28">
  <si>
    <t>OL Q1 - Syllabus</t>
  </si>
  <si>
    <t>R1</t>
  </si>
  <si>
    <t>Meiosis WS</t>
  </si>
  <si>
    <t>Basic Inheritance</t>
  </si>
  <si>
    <t>Quiz 1</t>
  </si>
  <si>
    <t>Quiz 2</t>
  </si>
  <si>
    <t>SBC I</t>
  </si>
  <si>
    <t>Wave Basics</t>
  </si>
  <si>
    <t>Earthquake</t>
  </si>
  <si>
    <t>EQ Graphs</t>
  </si>
  <si>
    <t>MI Pt 1</t>
  </si>
  <si>
    <t>MI Pt 2</t>
  </si>
  <si>
    <t>Quiz3</t>
  </si>
  <si>
    <t>R2</t>
  </si>
  <si>
    <t>Quiz4</t>
  </si>
  <si>
    <t>Generalizing Musical Instuments</t>
  </si>
  <si>
    <t>Ex1</t>
  </si>
  <si>
    <t>R3</t>
  </si>
  <si>
    <t>Quality of Evidence</t>
  </si>
  <si>
    <t>Sasquatch QOE</t>
  </si>
  <si>
    <t>Evidence and Psuedoscience</t>
  </si>
  <si>
    <t>Wonderful Library</t>
  </si>
  <si>
    <t>Quiz 5</t>
  </si>
  <si>
    <t>Quiz 6</t>
  </si>
  <si>
    <t>BB Quiz average</t>
  </si>
  <si>
    <t>Quizzes</t>
  </si>
  <si>
    <t>HW/In-class</t>
  </si>
  <si>
    <t>exam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</si>
</sst>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2" fillId="0" borderId="0" xfId="0" applyFont="1"/>
    <xf numFmtId="0" fontId="0" fillId="0" borderId="0" xfId="0" applyFill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workbookViewId="0">
      <selection activeCell="O2" sqref="O2"/>
    </sheetView>
  </sheetViews>
  <sheetFormatPr defaultRowHeight="15"/>
  <cols>
    <col min="2" max="15" width="4.28515625" customWidth="1"/>
    <col min="16" max="16" width="0.28515625" customWidth="1"/>
    <col min="17" max="26" width="4.28515625" customWidth="1"/>
    <col min="28" max="34" width="0.28515625" customWidth="1"/>
    <col min="35" max="35" width="6.85546875" customWidth="1"/>
    <col min="36" max="36" width="4.7109375" customWidth="1"/>
    <col min="37" max="37" width="5.42578125" customWidth="1"/>
    <col min="38" max="38" width="4.28515625" customWidth="1"/>
    <col min="39" max="39" width="5.140625" customWidth="1"/>
  </cols>
  <sheetData>
    <row r="1" spans="1:39">
      <c r="C1">
        <v>10</v>
      </c>
      <c r="D1">
        <v>2</v>
      </c>
      <c r="E1">
        <v>2</v>
      </c>
      <c r="H1">
        <v>10</v>
      </c>
      <c r="I1">
        <v>5</v>
      </c>
      <c r="J1">
        <v>5</v>
      </c>
      <c r="K1">
        <v>2</v>
      </c>
      <c r="L1">
        <v>2</v>
      </c>
      <c r="M1">
        <v>2</v>
      </c>
      <c r="O1">
        <v>10</v>
      </c>
      <c r="P1" s="1"/>
      <c r="R1">
        <v>2</v>
      </c>
      <c r="T1">
        <v>10</v>
      </c>
      <c r="U1">
        <v>5</v>
      </c>
      <c r="V1">
        <v>2</v>
      </c>
      <c r="W1">
        <v>2</v>
      </c>
      <c r="X1">
        <v>2</v>
      </c>
      <c r="AK1">
        <f>SUM(C1:AH1)</f>
        <v>73</v>
      </c>
    </row>
    <row r="2" spans="1:39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" t="s">
        <v>14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I2" t="s">
        <v>24</v>
      </c>
      <c r="AJ2" t="s">
        <v>25</v>
      </c>
      <c r="AK2" t="s">
        <v>26</v>
      </c>
      <c r="AL2" t="s">
        <v>27</v>
      </c>
    </row>
    <row r="3" spans="1:39">
      <c r="A3">
        <v>1268</v>
      </c>
      <c r="C3">
        <v>6</v>
      </c>
      <c r="D3">
        <v>2</v>
      </c>
      <c r="E3">
        <v>2</v>
      </c>
      <c r="F3">
        <v>20</v>
      </c>
      <c r="G3">
        <v>19</v>
      </c>
      <c r="H3">
        <v>10</v>
      </c>
      <c r="J3">
        <v>5</v>
      </c>
      <c r="K3">
        <v>2</v>
      </c>
      <c r="L3">
        <v>2</v>
      </c>
      <c r="M3">
        <v>2</v>
      </c>
      <c r="N3">
        <v>20</v>
      </c>
      <c r="O3">
        <v>10</v>
      </c>
      <c r="P3" s="1">
        <v>48</v>
      </c>
      <c r="Q3">
        <f>(P3/50)*20</f>
        <v>19.2</v>
      </c>
      <c r="R3">
        <v>2</v>
      </c>
      <c r="S3">
        <v>100</v>
      </c>
      <c r="T3">
        <v>9</v>
      </c>
      <c r="U3">
        <v>5</v>
      </c>
      <c r="V3">
        <v>2</v>
      </c>
      <c r="W3">
        <v>2</v>
      </c>
      <c r="X3">
        <v>2</v>
      </c>
      <c r="Y3">
        <v>20</v>
      </c>
      <c r="Z3">
        <v>20</v>
      </c>
      <c r="AI3">
        <v>88.6</v>
      </c>
      <c r="AJ3">
        <f>(F3+G3+N3+Q3+Y3+Z3)/6*2.5+AI3*0.5</f>
        <v>93.55</v>
      </c>
      <c r="AK3">
        <f>(C3+D3+E3+H3+I3+J3+K3+L3+M3+R3+U3+V3+W3+O3+T3)/AK$1*100</f>
        <v>83.561643835616437</v>
      </c>
      <c r="AL3">
        <f>S3</f>
        <v>100</v>
      </c>
      <c r="AM3" s="2">
        <f>(AJ3*0.1+AK3*0.3+AL3*0.15)/0.55</f>
        <v>89.86089663760896</v>
      </c>
    </row>
    <row r="4" spans="1:39">
      <c r="A4">
        <v>3646</v>
      </c>
      <c r="C4">
        <v>10</v>
      </c>
      <c r="D4">
        <v>2</v>
      </c>
      <c r="E4">
        <v>2</v>
      </c>
      <c r="F4">
        <v>20</v>
      </c>
      <c r="G4">
        <v>14</v>
      </c>
      <c r="H4">
        <v>9</v>
      </c>
      <c r="J4">
        <v>5</v>
      </c>
      <c r="L4">
        <v>2</v>
      </c>
      <c r="M4">
        <v>2</v>
      </c>
      <c r="N4">
        <v>20</v>
      </c>
      <c r="O4">
        <v>10</v>
      </c>
      <c r="P4" s="1">
        <v>36</v>
      </c>
      <c r="Q4">
        <f>(P4/50)*20</f>
        <v>14.399999999999999</v>
      </c>
      <c r="R4">
        <v>2</v>
      </c>
      <c r="S4">
        <v>93</v>
      </c>
      <c r="T4">
        <v>6</v>
      </c>
      <c r="U4">
        <v>5</v>
      </c>
      <c r="V4">
        <v>2</v>
      </c>
      <c r="W4">
        <v>2</v>
      </c>
      <c r="X4">
        <v>2</v>
      </c>
      <c r="Y4">
        <v>20</v>
      </c>
      <c r="Z4">
        <v>20</v>
      </c>
      <c r="AI4">
        <v>91.6</v>
      </c>
      <c r="AJ4">
        <f>(F4+G4+N4+Q4+Y4+Z4)/6*2.5+AI4*0.5</f>
        <v>90.966666666666669</v>
      </c>
      <c r="AK4">
        <f>(C4+D4+E4+H4+I4+J4+K4+L4+M4+R4+U4+V4+W4+O4+T4)/AK$1*100</f>
        <v>80.821917808219183</v>
      </c>
      <c r="AL4">
        <f>S4</f>
        <v>93</v>
      </c>
      <c r="AM4" s="2">
        <f>(AJ4*0.1+AK4*0.3+AL4*0.15)/0.55</f>
        <v>85.98771274387714</v>
      </c>
    </row>
    <row r="5" spans="1:39">
      <c r="A5">
        <v>4531</v>
      </c>
      <c r="D5">
        <v>2</v>
      </c>
      <c r="E5">
        <v>2</v>
      </c>
      <c r="F5">
        <v>20</v>
      </c>
      <c r="G5">
        <v>17</v>
      </c>
      <c r="H5">
        <v>10</v>
      </c>
      <c r="I5">
        <v>2.5</v>
      </c>
      <c r="J5">
        <v>5</v>
      </c>
      <c r="K5">
        <v>2</v>
      </c>
      <c r="L5">
        <v>2</v>
      </c>
      <c r="M5">
        <v>2</v>
      </c>
      <c r="N5">
        <v>20</v>
      </c>
      <c r="O5">
        <v>9</v>
      </c>
      <c r="P5" s="1">
        <v>43</v>
      </c>
      <c r="Q5">
        <f>(P5/50)*20</f>
        <v>17.2</v>
      </c>
      <c r="R5">
        <v>2</v>
      </c>
      <c r="S5">
        <v>89</v>
      </c>
      <c r="T5">
        <v>8</v>
      </c>
      <c r="U5">
        <v>5</v>
      </c>
      <c r="V5">
        <v>2</v>
      </c>
      <c r="W5">
        <v>2</v>
      </c>
      <c r="X5">
        <v>2</v>
      </c>
      <c r="Y5">
        <v>20</v>
      </c>
      <c r="Z5">
        <v>19</v>
      </c>
      <c r="AI5">
        <v>78.8</v>
      </c>
      <c r="AJ5">
        <f>(F5+G5+N5+Q5+Y5+Z5)/6*2.5+AI5*0.5</f>
        <v>86.566666666666663</v>
      </c>
      <c r="AK5">
        <f>(C5+D5+E5+H5+I5+J5+K5+L5+M5+R5+U5+V5+W5+O5+T5)/AK$1*100</f>
        <v>76.027397260273972</v>
      </c>
      <c r="AL5">
        <f>S5</f>
        <v>89</v>
      </c>
      <c r="AM5" s="2">
        <f>(AJ5*0.1+AK5*0.3+AL5*0.15)/0.55</f>
        <v>81.481610626816092</v>
      </c>
    </row>
    <row r="6" spans="1:39">
      <c r="A6">
        <v>6547</v>
      </c>
      <c r="C6">
        <v>9</v>
      </c>
      <c r="D6">
        <v>2</v>
      </c>
      <c r="E6">
        <v>2</v>
      </c>
      <c r="F6">
        <v>20</v>
      </c>
      <c r="G6">
        <v>17.5</v>
      </c>
      <c r="H6">
        <v>6</v>
      </c>
      <c r="I6">
        <v>2.5</v>
      </c>
      <c r="J6">
        <v>5</v>
      </c>
      <c r="K6">
        <v>2</v>
      </c>
      <c r="L6">
        <v>2</v>
      </c>
      <c r="M6">
        <v>2</v>
      </c>
      <c r="N6">
        <v>20</v>
      </c>
      <c r="O6">
        <v>10</v>
      </c>
      <c r="P6" s="1">
        <v>47</v>
      </c>
      <c r="Q6">
        <f>(P6/50)*20</f>
        <v>18.799999999999997</v>
      </c>
      <c r="R6">
        <v>2</v>
      </c>
      <c r="S6">
        <v>88</v>
      </c>
      <c r="T6">
        <v>9</v>
      </c>
      <c r="U6">
        <v>5</v>
      </c>
      <c r="V6">
        <v>2</v>
      </c>
      <c r="W6">
        <v>2</v>
      </c>
      <c r="X6">
        <v>2</v>
      </c>
      <c r="Y6">
        <v>20</v>
      </c>
      <c r="Z6">
        <v>19</v>
      </c>
      <c r="AI6">
        <v>96</v>
      </c>
      <c r="AJ6">
        <f>(F6+G6+N6+Q6+Y6+Z6)/6*2.5+AI6*0.5</f>
        <v>96.041666666666657</v>
      </c>
      <c r="AK6">
        <f>(C6+D6+E6+H6+I6+J6+K6+L6+M6+R6+U6+V6+W6+O6+T6)/AK$1*100</f>
        <v>85.61643835616438</v>
      </c>
      <c r="AL6">
        <f>S6</f>
        <v>88</v>
      </c>
      <c r="AM6" s="2">
        <f>(AJ6*0.1+AK6*0.3+AL6*0.15)/0.55</f>
        <v>88.161996679119966</v>
      </c>
    </row>
    <row r="7" spans="1:39">
      <c r="A7">
        <v>7299</v>
      </c>
      <c r="C7">
        <v>7</v>
      </c>
      <c r="D7">
        <v>2</v>
      </c>
      <c r="E7">
        <v>2</v>
      </c>
      <c r="F7">
        <v>20</v>
      </c>
      <c r="G7">
        <v>17</v>
      </c>
      <c r="H7">
        <v>9</v>
      </c>
      <c r="I7">
        <v>2.5</v>
      </c>
      <c r="J7">
        <v>5</v>
      </c>
      <c r="K7">
        <v>2</v>
      </c>
      <c r="L7">
        <v>2</v>
      </c>
      <c r="M7">
        <v>2</v>
      </c>
      <c r="N7">
        <v>20</v>
      </c>
      <c r="O7">
        <v>10</v>
      </c>
      <c r="P7" s="1">
        <v>44</v>
      </c>
      <c r="Q7">
        <f>(P7/50)*20</f>
        <v>17.600000000000001</v>
      </c>
      <c r="R7">
        <v>2</v>
      </c>
      <c r="S7">
        <v>94</v>
      </c>
      <c r="T7">
        <v>4</v>
      </c>
      <c r="U7">
        <v>5</v>
      </c>
      <c r="V7">
        <v>2</v>
      </c>
      <c r="W7">
        <v>2</v>
      </c>
      <c r="X7">
        <v>2</v>
      </c>
      <c r="Y7">
        <v>20</v>
      </c>
      <c r="Z7">
        <v>19</v>
      </c>
      <c r="AI7">
        <v>87.4</v>
      </c>
      <c r="AJ7">
        <f>(F7+G7+N7+Q7+Y7+Z7)/6*2.5+AI7*0.5</f>
        <v>91.033333333333331</v>
      </c>
      <c r="AK7">
        <f>(C7+D7+E7+H7+I7+J7+K7+L7+M7+R7+U7+V7+W7+O7+T7)/AK$1*100</f>
        <v>80.136986301369859</v>
      </c>
      <c r="AL7">
        <f>S7</f>
        <v>94</v>
      </c>
      <c r="AM7" s="2">
        <f>(AJ7*0.1+AK7*0.3+AL7*0.15)/0.55</f>
        <v>85.898962224989617</v>
      </c>
    </row>
    <row r="8" spans="1:39">
      <c r="A8">
        <v>11347</v>
      </c>
      <c r="C8">
        <v>7</v>
      </c>
      <c r="D8">
        <v>2</v>
      </c>
      <c r="E8">
        <v>2</v>
      </c>
      <c r="F8">
        <v>20</v>
      </c>
      <c r="G8">
        <v>18</v>
      </c>
      <c r="H8">
        <v>8</v>
      </c>
      <c r="I8">
        <v>5</v>
      </c>
      <c r="K8">
        <v>2</v>
      </c>
      <c r="L8">
        <v>2</v>
      </c>
      <c r="M8">
        <v>2</v>
      </c>
      <c r="N8">
        <v>20</v>
      </c>
      <c r="O8">
        <v>10</v>
      </c>
      <c r="P8" s="1">
        <v>42</v>
      </c>
      <c r="Q8">
        <f>(P8/50)*20</f>
        <v>16.8</v>
      </c>
      <c r="R8">
        <v>2</v>
      </c>
      <c r="S8">
        <v>90</v>
      </c>
      <c r="T8">
        <v>11</v>
      </c>
      <c r="U8">
        <v>5</v>
      </c>
      <c r="V8">
        <v>2</v>
      </c>
      <c r="W8">
        <v>2</v>
      </c>
      <c r="X8">
        <v>2</v>
      </c>
      <c r="Y8">
        <v>20</v>
      </c>
      <c r="Z8">
        <v>19</v>
      </c>
      <c r="AI8">
        <v>78.400000000000006</v>
      </c>
      <c r="AJ8">
        <f>(F8+G8+N8+Q8+Y8+Z8)/6*2.5+AI8*0.5</f>
        <v>86.616666666666674</v>
      </c>
      <c r="AK8">
        <f>(C8+D8+E8+H8+I8+J8+K8+L8+M8+R8+U8+V8+W8+O8+T8)/AK$1*100</f>
        <v>84.93150684931507</v>
      </c>
      <c r="AL8">
        <f>S8</f>
        <v>90</v>
      </c>
      <c r="AM8" s="2">
        <f>(AJ8*0.1+AK8*0.3+AL8*0.15)/0.55</f>
        <v>86.620215857202155</v>
      </c>
    </row>
    <row r="9" spans="1:39">
      <c r="A9">
        <v>11891</v>
      </c>
      <c r="C9">
        <v>6</v>
      </c>
      <c r="D9">
        <v>2</v>
      </c>
      <c r="E9">
        <v>2</v>
      </c>
      <c r="F9">
        <v>20</v>
      </c>
      <c r="G9">
        <v>18</v>
      </c>
      <c r="H9">
        <v>7</v>
      </c>
      <c r="I9">
        <v>2.5</v>
      </c>
      <c r="J9">
        <v>5</v>
      </c>
      <c r="K9">
        <v>2</v>
      </c>
      <c r="L9">
        <v>2</v>
      </c>
      <c r="N9">
        <v>20</v>
      </c>
      <c r="O9">
        <v>9</v>
      </c>
      <c r="P9" s="1">
        <v>43</v>
      </c>
      <c r="Q9">
        <f>(P9/50)*20</f>
        <v>17.2</v>
      </c>
      <c r="R9">
        <v>2</v>
      </c>
      <c r="S9">
        <v>82</v>
      </c>
      <c r="U9">
        <v>5</v>
      </c>
      <c r="V9">
        <v>2</v>
      </c>
      <c r="W9">
        <v>2</v>
      </c>
      <c r="X9">
        <v>2</v>
      </c>
      <c r="Y9">
        <v>20</v>
      </c>
      <c r="Z9">
        <v>19</v>
      </c>
      <c r="AI9">
        <v>69</v>
      </c>
      <c r="AJ9">
        <f>(F9+G9+N9+Q9+Y9+Z9)/6*2.5+AI9*0.5</f>
        <v>82.083333333333343</v>
      </c>
      <c r="AK9">
        <f>(C9+D9+E9+H9+I9+J9+K9+L9+M9+R9+U9+V9+W9+O9+T9)/AK$1*100</f>
        <v>66.438356164383563</v>
      </c>
      <c r="AL9">
        <f>S9</f>
        <v>82</v>
      </c>
      <c r="AM9" s="2">
        <f>(AJ9*0.1+AK9*0.3+AL9*0.15)/0.55</f>
        <v>73.526982150269802</v>
      </c>
    </row>
    <row r="10" spans="1:39">
      <c r="A10">
        <v>12192</v>
      </c>
      <c r="C10">
        <v>7</v>
      </c>
      <c r="D10">
        <v>2</v>
      </c>
      <c r="E10">
        <v>2</v>
      </c>
      <c r="F10">
        <v>20</v>
      </c>
      <c r="G10">
        <v>11</v>
      </c>
      <c r="J10">
        <v>5</v>
      </c>
      <c r="K10">
        <v>1</v>
      </c>
      <c r="L10">
        <v>2</v>
      </c>
      <c r="M10">
        <v>2</v>
      </c>
      <c r="N10">
        <v>20</v>
      </c>
      <c r="O10">
        <v>7</v>
      </c>
      <c r="P10" s="1">
        <v>33</v>
      </c>
      <c r="Q10">
        <f>(P10/50)*20</f>
        <v>13.200000000000001</v>
      </c>
      <c r="R10">
        <v>2</v>
      </c>
      <c r="S10">
        <v>71</v>
      </c>
      <c r="U10">
        <v>5</v>
      </c>
      <c r="V10">
        <v>2</v>
      </c>
      <c r="W10">
        <v>2</v>
      </c>
      <c r="Y10">
        <v>20</v>
      </c>
      <c r="Z10">
        <v>19</v>
      </c>
      <c r="AI10">
        <v>44.8</v>
      </c>
      <c r="AJ10">
        <f>(F10+G10+N10+Q10+Y10+Z10)/6*2.5+AI10*0.5</f>
        <v>65.400000000000006</v>
      </c>
      <c r="AK10">
        <f>(C10+D10+E10+H10+I10+J10+K10+L10+M10+R10+U10+V10+W10+O10+T10)/AK$1*100</f>
        <v>53.424657534246577</v>
      </c>
      <c r="AL10">
        <f>S10</f>
        <v>71</v>
      </c>
      <c r="AM10" s="2">
        <f>(AJ10*0.1+AK10*0.3+AL10*0.15)/0.55</f>
        <v>60.395267745952665</v>
      </c>
    </row>
    <row r="11" spans="1:39">
      <c r="A11">
        <v>14877</v>
      </c>
      <c r="C11">
        <v>3</v>
      </c>
      <c r="D11">
        <v>2</v>
      </c>
      <c r="F11">
        <v>20</v>
      </c>
      <c r="G11">
        <v>10</v>
      </c>
      <c r="H11">
        <v>6</v>
      </c>
      <c r="I11">
        <v>5</v>
      </c>
      <c r="J11">
        <v>5</v>
      </c>
      <c r="K11">
        <v>1</v>
      </c>
      <c r="L11">
        <v>2</v>
      </c>
      <c r="M11">
        <v>2</v>
      </c>
      <c r="N11">
        <v>20</v>
      </c>
      <c r="O11">
        <v>8</v>
      </c>
      <c r="P11" s="1">
        <v>32</v>
      </c>
      <c r="Q11">
        <f>(P11/50)*20</f>
        <v>12.8</v>
      </c>
      <c r="R11">
        <v>2</v>
      </c>
      <c r="S11">
        <v>69</v>
      </c>
      <c r="U11">
        <v>5</v>
      </c>
      <c r="X11">
        <v>2</v>
      </c>
      <c r="Y11">
        <v>20</v>
      </c>
      <c r="Z11">
        <v>18</v>
      </c>
      <c r="AI11">
        <v>27.4</v>
      </c>
      <c r="AJ11">
        <f>(F11+G11+N11+Q11+Y11+Z11)/6*2.5+AI11*0.5</f>
        <v>55.7</v>
      </c>
      <c r="AK11">
        <f>(C11+D11+E11+H11+I11+J11+K11+L11+M11+R11+U11+V11+W11+O11+T11)/AK$1*100</f>
        <v>56.164383561643838</v>
      </c>
      <c r="AL11">
        <f>S11</f>
        <v>69</v>
      </c>
      <c r="AM11" s="2">
        <f>(AJ11*0.1+AK11*0.3+AL11*0.15)/0.55</f>
        <v>59.580572851805719</v>
      </c>
    </row>
    <row r="12" spans="1:39">
      <c r="A12">
        <v>17134</v>
      </c>
      <c r="C12">
        <v>7</v>
      </c>
      <c r="D12">
        <v>2</v>
      </c>
      <c r="E12">
        <v>2</v>
      </c>
      <c r="F12">
        <v>20</v>
      </c>
      <c r="G12">
        <v>19</v>
      </c>
      <c r="H12">
        <v>7</v>
      </c>
      <c r="I12">
        <v>2.5</v>
      </c>
      <c r="J12">
        <v>5</v>
      </c>
      <c r="K12">
        <v>2</v>
      </c>
      <c r="L12">
        <v>2</v>
      </c>
      <c r="M12">
        <v>2</v>
      </c>
      <c r="N12">
        <v>20</v>
      </c>
      <c r="O12">
        <v>9.5</v>
      </c>
      <c r="P12" s="1">
        <v>34</v>
      </c>
      <c r="Q12">
        <f>(P12/50)*20</f>
        <v>13.600000000000001</v>
      </c>
      <c r="S12">
        <v>76</v>
      </c>
      <c r="T12">
        <v>7</v>
      </c>
      <c r="U12">
        <v>5</v>
      </c>
      <c r="V12">
        <v>2</v>
      </c>
      <c r="W12">
        <v>2</v>
      </c>
      <c r="X12">
        <v>2</v>
      </c>
      <c r="Y12">
        <v>20</v>
      </c>
      <c r="Z12">
        <v>19</v>
      </c>
      <c r="AI12">
        <v>89.8</v>
      </c>
      <c r="AJ12">
        <f>(F12+G12+N12+Q12+Y12+Z12)/6*2.5+AI12*0.5</f>
        <v>91.399999999999991</v>
      </c>
      <c r="AK12">
        <f>(C12+D12+E12+H12+I12+J12+K12+L12+M12+R12+U12+V12+W12+O12+T12)/AK$1*100</f>
        <v>78.082191780821915</v>
      </c>
      <c r="AL12">
        <f>S12</f>
        <v>76</v>
      </c>
      <c r="AM12" s="2">
        <f>(AJ12*0.1+AK12*0.3+AL12*0.15)/0.55</f>
        <v>79.93574097135739</v>
      </c>
    </row>
    <row r="13" spans="1:39">
      <c r="A13">
        <v>19860</v>
      </c>
      <c r="C13">
        <v>5</v>
      </c>
      <c r="E13">
        <v>2</v>
      </c>
      <c r="F13">
        <v>20</v>
      </c>
      <c r="G13">
        <v>12</v>
      </c>
      <c r="H13">
        <v>9</v>
      </c>
      <c r="J13">
        <v>5</v>
      </c>
      <c r="K13">
        <v>1</v>
      </c>
      <c r="L13">
        <v>2</v>
      </c>
      <c r="N13">
        <v>20</v>
      </c>
      <c r="O13">
        <v>10</v>
      </c>
      <c r="P13" s="1">
        <v>37</v>
      </c>
      <c r="Q13">
        <f>(P13/50)*20</f>
        <v>14.8</v>
      </c>
      <c r="S13">
        <v>90</v>
      </c>
      <c r="U13">
        <v>5</v>
      </c>
      <c r="V13">
        <v>2</v>
      </c>
      <c r="W13">
        <v>2</v>
      </c>
      <c r="X13">
        <v>2</v>
      </c>
      <c r="Y13">
        <v>20</v>
      </c>
      <c r="Z13">
        <v>19</v>
      </c>
      <c r="AI13">
        <v>64.2</v>
      </c>
      <c r="AJ13">
        <f>(F13+G13+N13+Q13+Y13+Z13)/6*2.5+AI13*0.5</f>
        <v>76.183333333333337</v>
      </c>
      <c r="AK13">
        <f>(C13+D13+E13+H13+I13+J13+K13+L13+M13+R13+U13+V13+W13+O13+T13)/AK$1*100</f>
        <v>58.904109589041099</v>
      </c>
      <c r="AL13">
        <f>S13</f>
        <v>90</v>
      </c>
      <c r="AM13" s="2">
        <f>(AJ13*0.1+AK13*0.3+AL13*0.15)/0.55</f>
        <v>70.526484018264838</v>
      </c>
    </row>
    <row r="14" spans="1:39">
      <c r="A14">
        <v>22393</v>
      </c>
      <c r="B14">
        <v>89</v>
      </c>
      <c r="C14">
        <v>7.5</v>
      </c>
      <c r="D14">
        <v>2</v>
      </c>
      <c r="E14">
        <v>2</v>
      </c>
      <c r="F14">
        <v>20</v>
      </c>
      <c r="G14">
        <v>19</v>
      </c>
      <c r="H14">
        <v>9</v>
      </c>
      <c r="I14">
        <v>5</v>
      </c>
      <c r="J14">
        <v>5</v>
      </c>
      <c r="K14">
        <v>2</v>
      </c>
      <c r="L14">
        <v>2</v>
      </c>
      <c r="M14">
        <v>2</v>
      </c>
      <c r="N14">
        <v>20</v>
      </c>
      <c r="O14">
        <v>9.5</v>
      </c>
      <c r="P14" s="1">
        <v>45</v>
      </c>
      <c r="Q14">
        <f>(P14/50)*20</f>
        <v>18</v>
      </c>
      <c r="R14">
        <v>2</v>
      </c>
      <c r="S14">
        <v>83</v>
      </c>
      <c r="T14">
        <v>10</v>
      </c>
      <c r="U14">
        <v>5</v>
      </c>
      <c r="V14">
        <v>2</v>
      </c>
      <c r="W14">
        <v>2</v>
      </c>
      <c r="X14">
        <v>2</v>
      </c>
      <c r="Y14">
        <v>20</v>
      </c>
      <c r="Z14">
        <v>19</v>
      </c>
      <c r="AI14">
        <f>+(69.6*5+B14)/5</f>
        <v>87.4</v>
      </c>
      <c r="AJ14">
        <f>(F14+G14+N14+Q14+Y14+Z14)/6*2.5+AI14*0.5</f>
        <v>92.033333333333331</v>
      </c>
      <c r="AK14">
        <f>(C14+D14+E14+H14+I14+J14+K14+L14+M14+R14+U14+V14+W14+O14+T14)/AK$1*100</f>
        <v>91.780821917808225</v>
      </c>
      <c r="AL14">
        <f>S14</f>
        <v>83</v>
      </c>
      <c r="AM14" s="2">
        <f>(AJ14*0.1+AK14*0.3+AL14*0.15)/0.55</f>
        <v>89.43196347031963</v>
      </c>
    </row>
    <row r="15" spans="1:39">
      <c r="A15">
        <v>23210</v>
      </c>
      <c r="C15">
        <v>10</v>
      </c>
      <c r="D15">
        <v>2</v>
      </c>
      <c r="E15">
        <v>2</v>
      </c>
      <c r="F15">
        <v>20</v>
      </c>
      <c r="G15">
        <v>19</v>
      </c>
      <c r="H15">
        <v>10</v>
      </c>
      <c r="I15">
        <v>5</v>
      </c>
      <c r="J15">
        <v>5</v>
      </c>
      <c r="K15">
        <v>2</v>
      </c>
      <c r="L15">
        <v>2</v>
      </c>
      <c r="M15">
        <v>2</v>
      </c>
      <c r="N15">
        <v>20</v>
      </c>
      <c r="O15">
        <v>10</v>
      </c>
      <c r="P15" s="1">
        <v>42</v>
      </c>
      <c r="Q15">
        <f>(P15/50)*20</f>
        <v>16.8</v>
      </c>
      <c r="R15">
        <v>2</v>
      </c>
      <c r="S15">
        <v>90</v>
      </c>
      <c r="T15">
        <v>10</v>
      </c>
      <c r="U15">
        <v>5</v>
      </c>
      <c r="V15">
        <v>2</v>
      </c>
      <c r="W15">
        <v>2</v>
      </c>
      <c r="X15">
        <v>2</v>
      </c>
      <c r="Y15">
        <v>20</v>
      </c>
      <c r="Z15">
        <v>20</v>
      </c>
      <c r="AI15">
        <v>96.8</v>
      </c>
      <c r="AJ15">
        <f>(F15+G15+N15+Q15+Y15+Z15)/6*2.5+AI15*0.5</f>
        <v>96.65</v>
      </c>
      <c r="AK15">
        <f>(C15+D15+E15+H15+I15+J15+K15+L15+M15+R15+U15+V15+W15+O15+T15)/AK$1*100</f>
        <v>97.260273972602747</v>
      </c>
      <c r="AL15">
        <f>S15</f>
        <v>90</v>
      </c>
      <c r="AM15" s="2">
        <f>(AJ15*0.1+AK15*0.3+AL15*0.15)/0.55</f>
        <v>95.169240348692398</v>
      </c>
    </row>
    <row r="16" spans="1:39">
      <c r="A16">
        <v>31431</v>
      </c>
      <c r="D16">
        <v>2</v>
      </c>
      <c r="E16">
        <v>2</v>
      </c>
      <c r="F16">
        <v>20</v>
      </c>
      <c r="G16">
        <v>20</v>
      </c>
      <c r="H16">
        <v>8</v>
      </c>
      <c r="I16">
        <v>5</v>
      </c>
      <c r="J16">
        <v>5</v>
      </c>
      <c r="K16">
        <v>2</v>
      </c>
      <c r="L16">
        <v>2</v>
      </c>
      <c r="M16">
        <v>2</v>
      </c>
      <c r="N16">
        <v>20</v>
      </c>
      <c r="O16">
        <v>10</v>
      </c>
      <c r="P16" s="1">
        <v>49</v>
      </c>
      <c r="Q16">
        <f>(P16/50)*20</f>
        <v>19.600000000000001</v>
      </c>
      <c r="R16">
        <v>2</v>
      </c>
      <c r="S16">
        <v>97</v>
      </c>
      <c r="T16">
        <v>7</v>
      </c>
      <c r="U16">
        <v>5</v>
      </c>
      <c r="V16">
        <v>2</v>
      </c>
      <c r="W16">
        <v>2</v>
      </c>
      <c r="X16">
        <v>2</v>
      </c>
      <c r="Y16">
        <v>20</v>
      </c>
      <c r="Z16">
        <v>19</v>
      </c>
      <c r="AI16">
        <v>88.8</v>
      </c>
      <c r="AJ16">
        <f>(F16+G16+N16+Q16+Y16+Z16)/6*2.5+AI16*0.5</f>
        <v>93.816666666666663</v>
      </c>
      <c r="AK16">
        <f>(C16+D16+E16+H16+I16+J16+K16+L16+M16+R16+U16+V16+W16+O16+T16)/AK$1*100</f>
        <v>76.712328767123282</v>
      </c>
      <c r="AL16">
        <f>S16</f>
        <v>97</v>
      </c>
      <c r="AM16" s="2">
        <f>(AJ16*0.1+AK16*0.3+AL16*0.15)/0.55</f>
        <v>85.355209630552068</v>
      </c>
    </row>
    <row r="17" spans="1:39">
      <c r="A17">
        <v>35360</v>
      </c>
      <c r="C17">
        <v>6</v>
      </c>
      <c r="D17">
        <v>2</v>
      </c>
      <c r="E17">
        <v>2</v>
      </c>
      <c r="G17">
        <v>13</v>
      </c>
      <c r="H17">
        <v>4</v>
      </c>
      <c r="J17">
        <v>5</v>
      </c>
      <c r="M17">
        <v>2</v>
      </c>
      <c r="N17">
        <v>20</v>
      </c>
      <c r="O17">
        <v>9</v>
      </c>
      <c r="P17" s="1">
        <v>42</v>
      </c>
      <c r="Q17">
        <f>(P17/50)*20</f>
        <v>16.8</v>
      </c>
      <c r="R17">
        <v>2</v>
      </c>
      <c r="S17">
        <v>83</v>
      </c>
      <c r="U17">
        <v>5</v>
      </c>
      <c r="V17">
        <v>2</v>
      </c>
      <c r="W17">
        <v>2</v>
      </c>
      <c r="X17">
        <v>2</v>
      </c>
      <c r="Y17">
        <v>20</v>
      </c>
      <c r="Z17">
        <v>19</v>
      </c>
      <c r="AI17">
        <v>81.2</v>
      </c>
      <c r="AJ17">
        <f>(F17+G17+N17+Q17+Y17+Z17)/6*2.5+AI17*0.5</f>
        <v>77.599999999999994</v>
      </c>
      <c r="AK17">
        <f>(C17+D17+E17+H17+I17+J17+K17+L17+M17+R17+U17+V17+W17+O17+T17)/AK$1*100</f>
        <v>56.164383561643838</v>
      </c>
      <c r="AL17">
        <f>S17</f>
        <v>83</v>
      </c>
      <c r="AM17" s="2">
        <f>(AJ17*0.1+AK17*0.3+AL17*0.15)/0.55</f>
        <v>67.380572851805724</v>
      </c>
    </row>
    <row r="18" spans="1:39">
      <c r="A18" s="3">
        <v>42792</v>
      </c>
      <c r="B18" s="3">
        <v>67</v>
      </c>
      <c r="C18" s="3"/>
      <c r="D18" s="3">
        <v>2</v>
      </c>
      <c r="E18" s="3">
        <v>2</v>
      </c>
      <c r="F18" s="3">
        <v>20</v>
      </c>
      <c r="G18" s="3">
        <v>12</v>
      </c>
      <c r="H18" s="3">
        <v>5</v>
      </c>
      <c r="I18" s="3">
        <v>2.5</v>
      </c>
      <c r="J18" s="3">
        <v>5</v>
      </c>
      <c r="K18" s="3">
        <v>2</v>
      </c>
      <c r="M18">
        <v>2</v>
      </c>
      <c r="N18">
        <v>20</v>
      </c>
      <c r="O18">
        <v>5</v>
      </c>
      <c r="P18" s="1">
        <v>39</v>
      </c>
      <c r="Q18">
        <f>(P18/50)*20</f>
        <v>15.600000000000001</v>
      </c>
      <c r="R18">
        <v>2</v>
      </c>
      <c r="S18">
        <v>87</v>
      </c>
      <c r="V18">
        <v>2</v>
      </c>
      <c r="W18">
        <v>2</v>
      </c>
      <c r="X18">
        <v>2</v>
      </c>
      <c r="Y18">
        <v>20</v>
      </c>
      <c r="Z18">
        <v>17</v>
      </c>
      <c r="AI18">
        <f>+(51*5+B18)/5</f>
        <v>64.400000000000006</v>
      </c>
      <c r="AJ18">
        <f>(F18+G18+N18+Q18+Y18+Z18)/6*2.5+AI18*0.5</f>
        <v>75.783333333333331</v>
      </c>
      <c r="AK18">
        <f>(C18+D18+E18+H18+I18+J18+K18+L18+M18+R18+U18+V18+W18+O18+T18)/AK$1*100</f>
        <v>43.150684931506852</v>
      </c>
      <c r="AL18">
        <f>S18</f>
        <v>87</v>
      </c>
      <c r="AM18" s="2">
        <f>(AJ18*0.1+AK18*0.3+AL18*0.15)/0.55</f>
        <v>61.042797841427969</v>
      </c>
    </row>
    <row r="19" spans="1:39">
      <c r="A19">
        <v>57110</v>
      </c>
      <c r="D19">
        <v>2</v>
      </c>
      <c r="E19">
        <v>2</v>
      </c>
      <c r="F19">
        <v>20</v>
      </c>
      <c r="G19">
        <v>15</v>
      </c>
      <c r="H19">
        <v>7</v>
      </c>
      <c r="I19">
        <v>5</v>
      </c>
      <c r="J19">
        <v>5</v>
      </c>
      <c r="K19">
        <v>2</v>
      </c>
      <c r="L19">
        <v>2</v>
      </c>
      <c r="M19">
        <v>2</v>
      </c>
      <c r="N19">
        <v>20</v>
      </c>
      <c r="O19">
        <v>9</v>
      </c>
      <c r="P19" s="1">
        <v>46</v>
      </c>
      <c r="Q19">
        <f>(P19/50)*20</f>
        <v>18.400000000000002</v>
      </c>
      <c r="R19">
        <v>2</v>
      </c>
      <c r="S19">
        <v>90</v>
      </c>
      <c r="T19">
        <v>6</v>
      </c>
      <c r="U19">
        <v>5</v>
      </c>
      <c r="V19">
        <v>2</v>
      </c>
      <c r="W19">
        <v>2</v>
      </c>
      <c r="X19">
        <v>2</v>
      </c>
      <c r="Y19">
        <v>20</v>
      </c>
      <c r="Z19">
        <v>19</v>
      </c>
      <c r="AI19">
        <v>87.6</v>
      </c>
      <c r="AJ19">
        <f>(F19+G19+N19+Q19+Y19+Z19)/6*2.5+AI19*0.5</f>
        <v>90.633333333333326</v>
      </c>
      <c r="AK19">
        <f>(C19+D19+E19+H19+I19+J19+K19+L19+M19+R19+U19+V19+W19+O19+T19)/AK$1*100</f>
        <v>72.602739726027394</v>
      </c>
      <c r="AL19">
        <f>S19</f>
        <v>90</v>
      </c>
      <c r="AM19" s="2">
        <f>(AJ19*0.1+AK19*0.3+AL19*0.15)/0.55</f>
        <v>80.625736820257359</v>
      </c>
    </row>
    <row r="20" spans="1:39">
      <c r="A20">
        <v>70393</v>
      </c>
      <c r="C20">
        <v>6</v>
      </c>
      <c r="D20">
        <v>2</v>
      </c>
      <c r="E20">
        <v>2</v>
      </c>
      <c r="F20">
        <v>20</v>
      </c>
      <c r="G20">
        <v>17</v>
      </c>
      <c r="H20">
        <v>4</v>
      </c>
      <c r="I20">
        <v>2.5</v>
      </c>
      <c r="J20">
        <v>5</v>
      </c>
      <c r="K20">
        <v>2</v>
      </c>
      <c r="L20">
        <v>2</v>
      </c>
      <c r="M20">
        <v>2</v>
      </c>
      <c r="N20">
        <v>20</v>
      </c>
      <c r="O20">
        <v>7</v>
      </c>
      <c r="P20" s="1">
        <v>33</v>
      </c>
      <c r="Q20">
        <f>(P20/50)*20</f>
        <v>13.200000000000001</v>
      </c>
      <c r="R20">
        <v>2</v>
      </c>
      <c r="S20">
        <v>61</v>
      </c>
      <c r="T20">
        <v>7</v>
      </c>
      <c r="U20">
        <v>5</v>
      </c>
      <c r="V20">
        <v>2</v>
      </c>
      <c r="W20">
        <v>2</v>
      </c>
      <c r="X20">
        <v>2</v>
      </c>
      <c r="Y20">
        <v>20</v>
      </c>
      <c r="Z20">
        <v>19</v>
      </c>
      <c r="AI20">
        <v>72.400000000000006</v>
      </c>
      <c r="AJ20">
        <f>(F20+G20+N20+Q20+Y20+Z20)/6*2.5+AI20*0.5</f>
        <v>81.7</v>
      </c>
      <c r="AK20">
        <f>(C20+D20+E20+H20+I20+J20+K20+L20+M20+R20+U20+V20+W20+O20+T20)/AK$1*100</f>
        <v>71.917808219178085</v>
      </c>
      <c r="AL20">
        <f>S20</f>
        <v>61</v>
      </c>
      <c r="AM20" s="2">
        <f>(AJ20*0.1+AK20*0.3+AL20*0.15)/0.55</f>
        <v>70.718804483188038</v>
      </c>
    </row>
    <row r="21" spans="1:39">
      <c r="A21">
        <v>71648</v>
      </c>
      <c r="D21">
        <v>2</v>
      </c>
      <c r="E21">
        <v>2</v>
      </c>
      <c r="F21">
        <v>20</v>
      </c>
      <c r="G21">
        <v>15</v>
      </c>
      <c r="H21">
        <v>3</v>
      </c>
      <c r="I21">
        <v>5</v>
      </c>
      <c r="J21">
        <v>5</v>
      </c>
      <c r="K21">
        <v>2</v>
      </c>
      <c r="L21">
        <v>2</v>
      </c>
      <c r="M21">
        <v>2</v>
      </c>
      <c r="N21">
        <v>20</v>
      </c>
      <c r="O21">
        <v>8</v>
      </c>
      <c r="P21" s="1">
        <v>45</v>
      </c>
      <c r="Q21">
        <f>(P21/50)*20</f>
        <v>18</v>
      </c>
      <c r="R21">
        <v>2</v>
      </c>
      <c r="S21">
        <v>85</v>
      </c>
      <c r="T21">
        <v>9</v>
      </c>
      <c r="U21">
        <v>5</v>
      </c>
      <c r="V21">
        <v>2</v>
      </c>
      <c r="W21">
        <v>2</v>
      </c>
      <c r="X21">
        <v>2</v>
      </c>
      <c r="Y21">
        <v>20</v>
      </c>
      <c r="Z21">
        <v>19</v>
      </c>
      <c r="AI21">
        <v>88.4</v>
      </c>
      <c r="AJ21">
        <f>(F21+G21+N21+Q21+Y21+Z21)/6*2.5+AI21*0.5</f>
        <v>90.866666666666674</v>
      </c>
      <c r="AK21">
        <f>(C21+D21+E21+H21+I21+J21+K21+L21+M21+R21+U21+V21+W21+O21+T21)/AK$1*100</f>
        <v>69.863013698630141</v>
      </c>
      <c r="AL21">
        <f>S21</f>
        <v>85</v>
      </c>
      <c r="AM21" s="2">
        <f>(AJ21*0.1+AK21*0.3+AL21*0.15)/0.55</f>
        <v>77.810128684101286</v>
      </c>
    </row>
    <row r="22" spans="1:39">
      <c r="A22">
        <v>72027</v>
      </c>
      <c r="C22">
        <v>3</v>
      </c>
      <c r="D22">
        <v>2</v>
      </c>
      <c r="E22">
        <v>2</v>
      </c>
      <c r="F22">
        <v>20</v>
      </c>
      <c r="G22">
        <v>20</v>
      </c>
      <c r="H22">
        <v>10</v>
      </c>
      <c r="I22">
        <v>5</v>
      </c>
      <c r="J22">
        <v>5</v>
      </c>
      <c r="K22">
        <v>2</v>
      </c>
      <c r="L22">
        <v>2</v>
      </c>
      <c r="M22">
        <v>2</v>
      </c>
      <c r="N22">
        <v>20</v>
      </c>
      <c r="O22">
        <v>6</v>
      </c>
      <c r="P22" s="1">
        <v>43</v>
      </c>
      <c r="Q22">
        <f>(P22/50)*20</f>
        <v>17.2</v>
      </c>
      <c r="R22">
        <v>2</v>
      </c>
      <c r="S22">
        <v>84</v>
      </c>
      <c r="T22">
        <v>8</v>
      </c>
      <c r="U22">
        <v>5</v>
      </c>
      <c r="V22">
        <v>2</v>
      </c>
      <c r="X22">
        <v>2</v>
      </c>
      <c r="Y22">
        <v>20</v>
      </c>
      <c r="Z22">
        <v>19</v>
      </c>
      <c r="AI22">
        <v>100</v>
      </c>
      <c r="AJ22">
        <f>(F22+G22+N22+Q22+Y22+Z22)/6*2.5+AI22*0.5</f>
        <v>98.416666666666671</v>
      </c>
      <c r="AK22">
        <f>(C22+D22+E22+H22+I22+J22+K22+L22+M22+R22+U22+V22+W22+O22+T22)/AK$1*100</f>
        <v>76.712328767123282</v>
      </c>
      <c r="AL22">
        <f>S22</f>
        <v>84</v>
      </c>
      <c r="AM22" s="2">
        <f>(AJ22*0.1+AK22*0.3+AL22*0.15)/0.55</f>
        <v>82.646118721461193</v>
      </c>
    </row>
    <row r="23" spans="1:39">
      <c r="A23">
        <v>76217</v>
      </c>
      <c r="C23">
        <v>7.5</v>
      </c>
      <c r="E23">
        <v>2</v>
      </c>
      <c r="F23">
        <v>20</v>
      </c>
      <c r="G23">
        <v>19</v>
      </c>
      <c r="H23">
        <v>6</v>
      </c>
      <c r="I23">
        <v>2.5</v>
      </c>
      <c r="J23">
        <v>5</v>
      </c>
      <c r="K23">
        <v>2</v>
      </c>
      <c r="L23">
        <v>2</v>
      </c>
      <c r="N23">
        <v>20</v>
      </c>
      <c r="O23">
        <v>7</v>
      </c>
      <c r="P23" s="1">
        <v>43</v>
      </c>
      <c r="Q23">
        <f>(P23/50)*20</f>
        <v>17.2</v>
      </c>
      <c r="R23">
        <v>2</v>
      </c>
      <c r="S23">
        <v>84</v>
      </c>
      <c r="T23">
        <v>5</v>
      </c>
      <c r="U23">
        <v>5</v>
      </c>
      <c r="V23">
        <v>2</v>
      </c>
      <c r="W23">
        <v>2</v>
      </c>
      <c r="X23">
        <v>2</v>
      </c>
      <c r="Y23">
        <v>20</v>
      </c>
      <c r="AI23">
        <v>60.4</v>
      </c>
      <c r="AJ23">
        <f>(F23+G23+N23+Q23+Y23+Z23)/6*2.5+AI23*0.5</f>
        <v>70.283333333333331</v>
      </c>
      <c r="AK23">
        <f>(C23+D23+E23+H23+I23+J23+K23+L23+M23+R23+U23+V23+W23+O23+T23)/AK$1*100</f>
        <v>68.493150684931507</v>
      </c>
      <c r="AL23">
        <f>S23</f>
        <v>84</v>
      </c>
      <c r="AM23" s="2">
        <f>(AJ23*0.1+AK23*0.3+AL23*0.15)/0.55</f>
        <v>73.047779161477777</v>
      </c>
    </row>
    <row r="24" spans="1:39">
      <c r="A24">
        <v>80118</v>
      </c>
      <c r="C24">
        <v>10</v>
      </c>
      <c r="D24">
        <v>2</v>
      </c>
      <c r="E24">
        <v>2</v>
      </c>
      <c r="F24">
        <v>20</v>
      </c>
      <c r="G24">
        <v>19</v>
      </c>
      <c r="H24">
        <v>10</v>
      </c>
      <c r="I24">
        <v>5</v>
      </c>
      <c r="J24">
        <v>5</v>
      </c>
      <c r="K24">
        <v>2</v>
      </c>
      <c r="L24">
        <v>2</v>
      </c>
      <c r="M24">
        <v>2</v>
      </c>
      <c r="N24">
        <v>20</v>
      </c>
      <c r="O24">
        <v>10</v>
      </c>
      <c r="P24" s="1">
        <v>49</v>
      </c>
      <c r="Q24">
        <f>(P24/50)*20</f>
        <v>19.600000000000001</v>
      </c>
      <c r="R24">
        <v>2</v>
      </c>
      <c r="S24">
        <v>100</v>
      </c>
      <c r="T24">
        <v>9</v>
      </c>
      <c r="U24">
        <v>5</v>
      </c>
      <c r="V24">
        <v>2</v>
      </c>
      <c r="W24">
        <v>2</v>
      </c>
      <c r="X24">
        <v>2</v>
      </c>
      <c r="Y24">
        <v>20</v>
      </c>
      <c r="Z24">
        <v>19</v>
      </c>
      <c r="AI24">
        <v>94.8</v>
      </c>
      <c r="AJ24">
        <f>(F24+G24+N24+Q24+Y24+Z24)/6*2.5+AI24*0.5</f>
        <v>96.399999999999991</v>
      </c>
      <c r="AK24">
        <f>(C24+D24+E24+H24+I24+J24+K24+L24+M24+R24+U24+V24+W24+O24+T24)/AK$1*100</f>
        <v>95.890410958904098</v>
      </c>
      <c r="AL24">
        <f>S24</f>
        <v>100</v>
      </c>
      <c r="AM24" s="2">
        <f>(AJ24*0.1+AK24*0.3+AL24*0.15)/0.55</f>
        <v>97.103860523038591</v>
      </c>
    </row>
    <row r="25" spans="1:39">
      <c r="A25">
        <v>80231</v>
      </c>
      <c r="C25">
        <v>5</v>
      </c>
      <c r="D25">
        <v>2</v>
      </c>
      <c r="E25">
        <v>2</v>
      </c>
      <c r="F25">
        <v>20</v>
      </c>
      <c r="G25">
        <v>19</v>
      </c>
      <c r="H25" s="3">
        <v>2</v>
      </c>
      <c r="J25">
        <v>5</v>
      </c>
      <c r="L25">
        <v>2</v>
      </c>
      <c r="M25">
        <v>2</v>
      </c>
      <c r="N25">
        <v>20</v>
      </c>
      <c r="O25">
        <v>9</v>
      </c>
      <c r="P25" s="1">
        <v>37</v>
      </c>
      <c r="Q25">
        <f>(P25/50)*20</f>
        <v>14.8</v>
      </c>
      <c r="R25">
        <v>2</v>
      </c>
      <c r="S25">
        <v>75</v>
      </c>
      <c r="T25">
        <v>3</v>
      </c>
      <c r="U25">
        <v>5</v>
      </c>
      <c r="V25">
        <v>2</v>
      </c>
      <c r="W25">
        <v>2</v>
      </c>
      <c r="X25">
        <v>2</v>
      </c>
      <c r="Y25">
        <v>20</v>
      </c>
      <c r="Z25">
        <v>17</v>
      </c>
      <c r="AI25">
        <v>82</v>
      </c>
      <c r="AJ25">
        <f>(F25+G25+N25+Q25+Y25+Z25)/6*2.5+AI25*0.5</f>
        <v>87.166666666666657</v>
      </c>
      <c r="AK25">
        <f>(C25+D25+E25+H25+I25+J25+K25+L25+M25+R25+U25+V25+W25+O25+T25)/AK$1*100</f>
        <v>58.904109589041099</v>
      </c>
      <c r="AL25">
        <f>S25</f>
        <v>75</v>
      </c>
      <c r="AM25" s="2">
        <f>(AJ25*0.1+AK25*0.3+AL25*0.15)/0.55</f>
        <v>68.432544624325431</v>
      </c>
    </row>
    <row r="26" spans="1:39">
      <c r="A26">
        <v>82514</v>
      </c>
      <c r="C26">
        <v>5</v>
      </c>
      <c r="D26">
        <v>2</v>
      </c>
      <c r="E26">
        <v>2</v>
      </c>
      <c r="F26">
        <v>20</v>
      </c>
      <c r="G26">
        <v>18</v>
      </c>
      <c r="I26">
        <v>2.5</v>
      </c>
      <c r="J26">
        <v>5</v>
      </c>
      <c r="K26">
        <v>2</v>
      </c>
      <c r="L26">
        <v>2</v>
      </c>
      <c r="M26">
        <v>2</v>
      </c>
      <c r="N26">
        <v>20</v>
      </c>
      <c r="O26">
        <v>8.5</v>
      </c>
      <c r="P26" s="1">
        <v>40</v>
      </c>
      <c r="Q26">
        <f>(P26/50)*20</f>
        <v>16</v>
      </c>
      <c r="R26">
        <v>2</v>
      </c>
      <c r="S26">
        <v>70</v>
      </c>
      <c r="T26">
        <v>4</v>
      </c>
      <c r="W26">
        <v>2</v>
      </c>
      <c r="X26">
        <v>2</v>
      </c>
      <c r="Y26">
        <v>20</v>
      </c>
      <c r="Z26">
        <v>19</v>
      </c>
      <c r="AI26">
        <v>67.2</v>
      </c>
      <c r="AJ26">
        <f>(F26+G26+N26+Q26+Y26+Z26)/6*2.5+AI26*0.5</f>
        <v>80.683333333333337</v>
      </c>
      <c r="AK26">
        <f>(C26+D26+E26+H26+I26+J26+K26+L26+M26+R26+U26+V26+W26+O26+T26)/AK$1*100</f>
        <v>53.424657534246577</v>
      </c>
      <c r="AL26">
        <f>S26</f>
        <v>70</v>
      </c>
      <c r="AM26" s="2">
        <f>(AJ26*0.1+AK26*0.3+AL26*0.15)/0.55</f>
        <v>62.90132835201328</v>
      </c>
    </row>
    <row r="27" spans="1:39">
      <c r="A27">
        <v>90793</v>
      </c>
      <c r="C27">
        <v>4</v>
      </c>
      <c r="D27">
        <v>2</v>
      </c>
      <c r="E27">
        <v>2</v>
      </c>
      <c r="F27">
        <v>20</v>
      </c>
      <c r="G27">
        <v>13</v>
      </c>
      <c r="H27">
        <v>9</v>
      </c>
      <c r="I27">
        <v>2.5</v>
      </c>
      <c r="J27">
        <v>5</v>
      </c>
      <c r="K27">
        <v>2</v>
      </c>
      <c r="L27">
        <v>2</v>
      </c>
      <c r="M27">
        <v>2</v>
      </c>
      <c r="N27">
        <v>20</v>
      </c>
      <c r="O27">
        <v>9</v>
      </c>
      <c r="P27" s="1">
        <v>42</v>
      </c>
      <c r="Q27">
        <f>(P27/50)*20</f>
        <v>16.8</v>
      </c>
      <c r="R27">
        <v>2</v>
      </c>
      <c r="S27">
        <v>81</v>
      </c>
      <c r="U27">
        <v>5</v>
      </c>
      <c r="V27">
        <v>2</v>
      </c>
      <c r="W27">
        <v>2</v>
      </c>
      <c r="X27">
        <v>2</v>
      </c>
      <c r="Z27">
        <v>18</v>
      </c>
      <c r="AI27">
        <v>66</v>
      </c>
      <c r="AJ27">
        <f>(F27+G27+N27+Q27+Y27+Z27)/6*2.5+AI27*0.5</f>
        <v>69.583333333333329</v>
      </c>
      <c r="AK27">
        <f>(C27+D27+E27+H27+I27+J27+K27+L27+M27+R27+U27+V27+W27+O27+T27)/AK$1*100</f>
        <v>69.178082191780817</v>
      </c>
      <c r="AL27">
        <f>S27</f>
        <v>81</v>
      </c>
      <c r="AM27" s="2">
        <f>(AJ27*0.1+AK27*0.3+AL27*0.15)/0.55</f>
        <v>72.475923619759214</v>
      </c>
    </row>
    <row r="28" spans="1:39">
      <c r="A28">
        <v>94199</v>
      </c>
      <c r="C28">
        <v>9</v>
      </c>
      <c r="D28">
        <v>2</v>
      </c>
      <c r="E28">
        <v>2</v>
      </c>
      <c r="F28">
        <v>20</v>
      </c>
      <c r="G28">
        <v>18</v>
      </c>
      <c r="H28">
        <v>9</v>
      </c>
      <c r="I28">
        <v>5</v>
      </c>
      <c r="J28">
        <v>5</v>
      </c>
      <c r="K28">
        <v>2</v>
      </c>
      <c r="L28">
        <v>2</v>
      </c>
      <c r="M28">
        <v>2</v>
      </c>
      <c r="N28">
        <v>20</v>
      </c>
      <c r="O28">
        <v>9.5</v>
      </c>
      <c r="P28" s="1">
        <v>42</v>
      </c>
      <c r="Q28">
        <f>(P28/50)*20</f>
        <v>16.8</v>
      </c>
      <c r="R28">
        <v>2</v>
      </c>
      <c r="S28">
        <v>77</v>
      </c>
      <c r="T28">
        <v>6</v>
      </c>
      <c r="U28">
        <v>5</v>
      </c>
      <c r="V28">
        <v>2</v>
      </c>
      <c r="W28">
        <v>2</v>
      </c>
      <c r="X28">
        <v>2</v>
      </c>
      <c r="Y28">
        <v>20</v>
      </c>
      <c r="Z28">
        <v>19</v>
      </c>
      <c r="AI28">
        <v>74.599999999999994</v>
      </c>
      <c r="AJ28">
        <f>(F28+G28+N28+Q28+Y28+Z28)/6*2.5+AI28*0.5</f>
        <v>84.716666666666669</v>
      </c>
      <c r="AK28">
        <f>(C28+D28+E28+H28+I28+J28+K28+L28+M28+R28+U28+V28+W28+O28+T28)/AK$1*100</f>
        <v>88.356164383561648</v>
      </c>
      <c r="AL28">
        <f>S28</f>
        <v>77</v>
      </c>
      <c r="AM28" s="2">
        <f>(AJ28*0.1+AK28*0.3+AL28*0.15)/0.55</f>
        <v>84.597301784972998</v>
      </c>
    </row>
    <row r="29" spans="1:39">
      <c r="A29">
        <v>98564</v>
      </c>
      <c r="C29">
        <v>5</v>
      </c>
      <c r="D29">
        <v>2</v>
      </c>
      <c r="E29">
        <v>2</v>
      </c>
      <c r="F29">
        <v>20</v>
      </c>
      <c r="G29">
        <v>15.5</v>
      </c>
      <c r="H29">
        <v>8</v>
      </c>
      <c r="I29">
        <v>2.5</v>
      </c>
      <c r="J29">
        <v>5</v>
      </c>
      <c r="K29">
        <v>2</v>
      </c>
      <c r="L29">
        <v>2</v>
      </c>
      <c r="M29">
        <v>2</v>
      </c>
      <c r="N29">
        <v>20</v>
      </c>
      <c r="O29">
        <v>7</v>
      </c>
      <c r="P29" s="1">
        <v>47</v>
      </c>
      <c r="Q29">
        <f>(P29/50)*20</f>
        <v>18.799999999999997</v>
      </c>
      <c r="R29">
        <v>2</v>
      </c>
      <c r="S29">
        <v>88</v>
      </c>
      <c r="U29">
        <v>2.5</v>
      </c>
      <c r="V29">
        <v>2</v>
      </c>
      <c r="W29">
        <v>2</v>
      </c>
      <c r="X29">
        <v>2</v>
      </c>
      <c r="Y29">
        <v>20</v>
      </c>
      <c r="Z29">
        <v>18</v>
      </c>
      <c r="AI29">
        <v>73.400000000000006</v>
      </c>
      <c r="AJ29">
        <f>(F29+G29+N29+Q29+Y29+Z29)/6*2.5+AI29*0.5</f>
        <v>83.491666666666674</v>
      </c>
      <c r="AK29">
        <f>(C29+D29+E29+H29+I29+J29+K29+L29+M29+R29+U29+V29+W29+O29+T29)/AK$1*100</f>
        <v>63.013698630136986</v>
      </c>
      <c r="AL29">
        <f>S29</f>
        <v>88</v>
      </c>
      <c r="AM29" s="2">
        <f>(AJ29*0.1+AK29*0.3+AL29*0.15)/0.55</f>
        <v>73.551411374014108</v>
      </c>
    </row>
    <row r="30" spans="1:39">
      <c r="C30">
        <v>5</v>
      </c>
      <c r="D30">
        <v>2</v>
      </c>
      <c r="E30">
        <v>2</v>
      </c>
      <c r="F30">
        <v>20</v>
      </c>
      <c r="G30">
        <v>18</v>
      </c>
      <c r="H30">
        <v>9</v>
      </c>
      <c r="K30">
        <v>1</v>
      </c>
      <c r="M30">
        <v>2</v>
      </c>
      <c r="N30">
        <v>20</v>
      </c>
      <c r="P30" s="1">
        <v>34</v>
      </c>
      <c r="Q30">
        <f>(P30/50)*20</f>
        <v>13.600000000000001</v>
      </c>
      <c r="R30">
        <v>2</v>
      </c>
      <c r="S30">
        <v>64</v>
      </c>
      <c r="T30">
        <v>7</v>
      </c>
      <c r="U30">
        <v>5</v>
      </c>
      <c r="V30">
        <v>2</v>
      </c>
      <c r="W30">
        <v>2</v>
      </c>
      <c r="X30">
        <v>2</v>
      </c>
      <c r="Y30">
        <v>20</v>
      </c>
      <c r="Z30">
        <v>17</v>
      </c>
      <c r="AI30">
        <v>70.8</v>
      </c>
      <c r="AJ30">
        <f>(F30+G30+N30+Q30+Y30+Z30)/6*2.5+AI30*0.5</f>
        <v>80.649999999999991</v>
      </c>
      <c r="AK30">
        <f>(C30+D30+E30+H30+I30+J30+K30+L30+M30+R30+U30+V30+W30+O30+T30)/AK$1*100</f>
        <v>53.424657534246577</v>
      </c>
      <c r="AL30">
        <f>S30</f>
        <v>64</v>
      </c>
      <c r="AM30" s="2">
        <f>(AJ30*0.1+AK30*0.3+AL30*0.15)/0.55</f>
        <v>61.258904109589032</v>
      </c>
    </row>
    <row r="31" spans="1:39">
      <c r="P31" s="1"/>
    </row>
    <row r="32" spans="1:39">
      <c r="A32" s="2"/>
      <c r="B32" s="2"/>
      <c r="C32" s="2">
        <f t="shared" ref="C32:Q32" si="0">AVERAGE(C3:C30)</f>
        <v>6.5217391304347823</v>
      </c>
      <c r="D32" s="2">
        <f t="shared" si="0"/>
        <v>2</v>
      </c>
      <c r="E32" s="2">
        <f t="shared" si="0"/>
        <v>2</v>
      </c>
      <c r="F32" s="2">
        <f t="shared" si="0"/>
        <v>20</v>
      </c>
      <c r="G32" s="2">
        <f t="shared" si="0"/>
        <v>16.5</v>
      </c>
      <c r="H32" s="2">
        <f t="shared" si="0"/>
        <v>7.4615384615384617</v>
      </c>
      <c r="I32" s="2">
        <f t="shared" si="0"/>
        <v>3.6904761904761907</v>
      </c>
      <c r="J32" s="2">
        <f t="shared" si="0"/>
        <v>5</v>
      </c>
      <c r="K32" s="2">
        <f t="shared" si="0"/>
        <v>1.84</v>
      </c>
      <c r="L32" s="2">
        <f t="shared" si="0"/>
        <v>2</v>
      </c>
      <c r="M32" s="2">
        <f t="shared" si="0"/>
        <v>2</v>
      </c>
      <c r="N32" s="2">
        <f t="shared" si="0"/>
        <v>20</v>
      </c>
      <c r="O32" s="2">
        <f t="shared" si="0"/>
        <v>8.7407407407407405</v>
      </c>
      <c r="P32" s="2">
        <f t="shared" si="0"/>
        <v>41.321428571428569</v>
      </c>
      <c r="Q32" s="2">
        <f t="shared" si="0"/>
        <v>16.528571428571432</v>
      </c>
      <c r="R32" s="2"/>
      <c r="S32" s="2">
        <f>AVERAGE(S3:S30)</f>
        <v>83.607142857142861</v>
      </c>
      <c r="T32" s="2">
        <f>AVERAGE(T3:T30)</f>
        <v>7.25</v>
      </c>
      <c r="U32" s="2">
        <f t="shared" ref="U32:Z32" si="1">AVERAGE(U3:U30)</f>
        <v>4.9038461538461542</v>
      </c>
      <c r="V32" s="2">
        <f t="shared" si="1"/>
        <v>2</v>
      </c>
      <c r="W32" s="2">
        <f t="shared" si="1"/>
        <v>2</v>
      </c>
      <c r="X32" s="2">
        <f t="shared" si="1"/>
        <v>2</v>
      </c>
      <c r="Y32" s="2">
        <f t="shared" si="1"/>
        <v>20</v>
      </c>
      <c r="Z32" s="2">
        <f t="shared" si="1"/>
        <v>18.777777777777779</v>
      </c>
      <c r="AA32" s="2"/>
      <c r="AB32" s="2"/>
      <c r="AC32" s="2"/>
      <c r="AD32" s="2"/>
      <c r="AE32" s="2"/>
      <c r="AF32" s="2"/>
      <c r="AG32" s="2"/>
      <c r="AH32" s="2"/>
      <c r="AI32" s="2">
        <f>AVERAGE(AI3:AI30)</f>
        <v>77.578571428571436</v>
      </c>
      <c r="AJ32" s="2">
        <f>AVERAGE(AJ3:AJ30)</f>
        <v>84.500595238095258</v>
      </c>
      <c r="AK32" s="2">
        <f>AVERAGE(AK3:AK30)</f>
        <v>71.819960861056771</v>
      </c>
      <c r="AL32" s="2">
        <f>AVERAGE(AL3:AL30)</f>
        <v>83.607142857142861</v>
      </c>
      <c r="AM32" s="2">
        <f>AVERAGE(AM3:AM30)</f>
        <v>77.340216746723584</v>
      </c>
    </row>
  </sheetData>
  <sortState ref="A3:AM30">
    <sortCondition ref="A3:A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2014-04-04T02:33:11Z</dcterms:created>
  <dcterms:modified xsi:type="dcterms:W3CDTF">2014-04-04T02:37:09Z</dcterms:modified>
</cp:coreProperties>
</file>